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20" yWindow="-105" windowWidth="23250" windowHeight="12360" tabRatio="645"/>
  </bookViews>
  <sheets>
    <sheet name="ComprehensiveStrategicFinances" sheetId="104" r:id="rId1"/>
    <sheet name="Strategic Plan Summary" sheetId="93" r:id="rId2"/>
    <sheet name="Drop Down Options" sheetId="36" state="hidden" r:id="rId3"/>
  </sheet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Area" localSheetId="1">'Strategic Plan Summary'!$A$1:$M$113</definedName>
    <definedName name="TypeofMeasure">'Drop Down Options'!$A$31:$A$34</definedName>
  </definedNames>
  <calcPr calcId="152511"/>
</workbook>
</file>

<file path=xl/calcChain.xml><?xml version="1.0" encoding="utf-8"?>
<calcChain xmlns="http://schemas.openxmlformats.org/spreadsheetml/2006/main">
  <c r="B83" i="93" l="1"/>
  <c r="G105" i="93" l="1"/>
  <c r="D105" i="93"/>
  <c r="O277" i="104" l="1"/>
  <c r="N277" i="104"/>
  <c r="M277" i="104"/>
  <c r="L277" i="104"/>
  <c r="K277" i="104"/>
  <c r="J277" i="104"/>
  <c r="I277" i="104"/>
  <c r="H277" i="104"/>
  <c r="G277" i="104"/>
  <c r="F277" i="104"/>
  <c r="E277" i="104"/>
  <c r="D277" i="104"/>
  <c r="C280" i="104"/>
  <c r="N281" i="104"/>
  <c r="M281" i="104"/>
  <c r="L281" i="104"/>
  <c r="K281" i="104"/>
  <c r="J281" i="104"/>
  <c r="I281" i="104"/>
  <c r="H281" i="104"/>
  <c r="G281" i="104"/>
  <c r="F281" i="104"/>
  <c r="E281" i="104"/>
  <c r="D281" i="104"/>
  <c r="N156" i="104" l="1"/>
  <c r="M156" i="104"/>
  <c r="L156" i="104"/>
  <c r="K156" i="104"/>
  <c r="J156" i="104"/>
  <c r="I156" i="104"/>
  <c r="H156" i="104"/>
  <c r="G156" i="104"/>
  <c r="F156" i="104"/>
  <c r="E156" i="104"/>
  <c r="D156" i="104"/>
  <c r="N290" i="104" l="1"/>
  <c r="N289" i="104"/>
  <c r="N186" i="104"/>
  <c r="N181" i="104"/>
  <c r="N176" i="104"/>
  <c r="N178" i="104" s="1"/>
  <c r="N288" i="104" s="1"/>
  <c r="N171" i="104"/>
  <c r="N287" i="104" s="1"/>
  <c r="N170" i="104"/>
  <c r="N167" i="104"/>
  <c r="N164" i="104"/>
  <c r="N295" i="104" s="1"/>
  <c r="N163" i="104"/>
  <c r="N160" i="104"/>
  <c r="N155" i="104"/>
  <c r="N286" i="104" s="1"/>
  <c r="N154" i="104"/>
  <c r="N285" i="104" s="1"/>
  <c r="N153" i="104"/>
  <c r="N184" i="104" s="1"/>
  <c r="N147" i="104"/>
  <c r="N140" i="104"/>
  <c r="N139" i="104"/>
  <c r="N138" i="104"/>
  <c r="N137" i="104"/>
  <c r="N134" i="104"/>
  <c r="N143" i="104" s="1"/>
  <c r="N130" i="104"/>
  <c r="N142" i="104" s="1"/>
  <c r="N40" i="104"/>
  <c r="N37" i="104"/>
  <c r="N31" i="104"/>
  <c r="N141" i="104" s="1"/>
  <c r="I290" i="104"/>
  <c r="H290" i="104"/>
  <c r="I289" i="104"/>
  <c r="H289" i="104"/>
  <c r="I186" i="104"/>
  <c r="H186" i="104"/>
  <c r="I181" i="104"/>
  <c r="H181" i="104"/>
  <c r="I176" i="104"/>
  <c r="I178" i="104" s="1"/>
  <c r="I288" i="104" s="1"/>
  <c r="H176" i="104"/>
  <c r="H178" i="104" s="1"/>
  <c r="I171" i="104"/>
  <c r="I187" i="104" s="1"/>
  <c r="H171" i="104"/>
  <c r="H287" i="104" s="1"/>
  <c r="I170" i="104"/>
  <c r="H170" i="104"/>
  <c r="I167" i="104"/>
  <c r="H167" i="104"/>
  <c r="I164" i="104"/>
  <c r="I295" i="104" s="1"/>
  <c r="H164" i="104"/>
  <c r="H295" i="104" s="1"/>
  <c r="I163" i="104"/>
  <c r="H163" i="104"/>
  <c r="I160" i="104"/>
  <c r="H160" i="104"/>
  <c r="I155" i="104"/>
  <c r="I286" i="104" s="1"/>
  <c r="H155" i="104"/>
  <c r="H286" i="104" s="1"/>
  <c r="I154" i="104"/>
  <c r="I285" i="104" s="1"/>
  <c r="H154" i="104"/>
  <c r="H285" i="104" s="1"/>
  <c r="I153" i="104"/>
  <c r="I284" i="104" s="1"/>
  <c r="H153" i="104"/>
  <c r="H184" i="104" s="1"/>
  <c r="I147" i="104"/>
  <c r="H147" i="104"/>
  <c r="I140" i="104"/>
  <c r="H140" i="104"/>
  <c r="I139" i="104"/>
  <c r="H139" i="104"/>
  <c r="I138" i="104"/>
  <c r="H138" i="104"/>
  <c r="I137" i="104"/>
  <c r="H137" i="104"/>
  <c r="I134" i="104"/>
  <c r="I143" i="104" s="1"/>
  <c r="H134" i="104"/>
  <c r="H143" i="104" s="1"/>
  <c r="I130" i="104"/>
  <c r="I142" i="104" s="1"/>
  <c r="H130" i="104"/>
  <c r="H142" i="104" s="1"/>
  <c r="I40" i="104"/>
  <c r="H40" i="104"/>
  <c r="I37" i="104"/>
  <c r="H37" i="104"/>
  <c r="I31" i="104"/>
  <c r="H31" i="104"/>
  <c r="H141" i="104" s="1"/>
  <c r="K290" i="104"/>
  <c r="J290" i="104"/>
  <c r="K289" i="104"/>
  <c r="J289" i="104"/>
  <c r="K186" i="104"/>
  <c r="J186" i="104"/>
  <c r="K181" i="104"/>
  <c r="J181" i="104"/>
  <c r="K176" i="104"/>
  <c r="K178" i="104" s="1"/>
  <c r="K288" i="104" s="1"/>
  <c r="J176" i="104"/>
  <c r="J178" i="104" s="1"/>
  <c r="K171" i="104"/>
  <c r="K187" i="104" s="1"/>
  <c r="J171" i="104"/>
  <c r="J187" i="104" s="1"/>
  <c r="K170" i="104"/>
  <c r="J170" i="104"/>
  <c r="K167" i="104"/>
  <c r="J167" i="104"/>
  <c r="K164" i="104"/>
  <c r="K295" i="104" s="1"/>
  <c r="J164" i="104"/>
  <c r="J295" i="104" s="1"/>
  <c r="K163" i="104"/>
  <c r="J163" i="104"/>
  <c r="K160" i="104"/>
  <c r="J160" i="104"/>
  <c r="K155" i="104"/>
  <c r="K286" i="104" s="1"/>
  <c r="J155" i="104"/>
  <c r="J286" i="104" s="1"/>
  <c r="K154" i="104"/>
  <c r="K285" i="104" s="1"/>
  <c r="J154" i="104"/>
  <c r="J285" i="104" s="1"/>
  <c r="K153" i="104"/>
  <c r="K284" i="104" s="1"/>
  <c r="J153" i="104"/>
  <c r="J284" i="104" s="1"/>
  <c r="K147" i="104"/>
  <c r="J147" i="104"/>
  <c r="K140" i="104"/>
  <c r="J140" i="104"/>
  <c r="K139" i="104"/>
  <c r="J139" i="104"/>
  <c r="K138" i="104"/>
  <c r="J138" i="104"/>
  <c r="K137" i="104"/>
  <c r="J137" i="104"/>
  <c r="K134" i="104"/>
  <c r="K143" i="104" s="1"/>
  <c r="J134" i="104"/>
  <c r="J143" i="104" s="1"/>
  <c r="K130" i="104"/>
  <c r="K142" i="104" s="1"/>
  <c r="J130" i="104"/>
  <c r="J142" i="104" s="1"/>
  <c r="K40" i="104"/>
  <c r="J40" i="104"/>
  <c r="K37" i="104"/>
  <c r="J37" i="104"/>
  <c r="K31" i="104"/>
  <c r="J31" i="104"/>
  <c r="J141" i="104" s="1"/>
  <c r="G290" i="104"/>
  <c r="F290" i="104"/>
  <c r="G289" i="104"/>
  <c r="F289" i="104"/>
  <c r="G186" i="104"/>
  <c r="F186" i="104"/>
  <c r="G181" i="104"/>
  <c r="F181" i="104"/>
  <c r="G176" i="104"/>
  <c r="G178" i="104" s="1"/>
  <c r="F176" i="104"/>
  <c r="F178" i="104" s="1"/>
  <c r="G171" i="104"/>
  <c r="G187" i="104" s="1"/>
  <c r="F171" i="104"/>
  <c r="F187" i="104" s="1"/>
  <c r="G170" i="104"/>
  <c r="F170" i="104"/>
  <c r="G167" i="104"/>
  <c r="F167" i="104"/>
  <c r="G164" i="104"/>
  <c r="G295" i="104" s="1"/>
  <c r="F164" i="104"/>
  <c r="F295" i="104" s="1"/>
  <c r="G163" i="104"/>
  <c r="F163" i="104"/>
  <c r="G160" i="104"/>
  <c r="F160" i="104"/>
  <c r="G155" i="104"/>
  <c r="G286" i="104" s="1"/>
  <c r="F155" i="104"/>
  <c r="F286" i="104" s="1"/>
  <c r="G154" i="104"/>
  <c r="G285" i="104" s="1"/>
  <c r="F154" i="104"/>
  <c r="F285" i="104" s="1"/>
  <c r="G153" i="104"/>
  <c r="G284" i="104" s="1"/>
  <c r="F153" i="104"/>
  <c r="F284" i="104" s="1"/>
  <c r="G147" i="104"/>
  <c r="F147" i="104"/>
  <c r="G140" i="104"/>
  <c r="F140" i="104"/>
  <c r="G139" i="104"/>
  <c r="F139" i="104"/>
  <c r="G138" i="104"/>
  <c r="F138" i="104"/>
  <c r="G137" i="104"/>
  <c r="F137" i="104"/>
  <c r="G134" i="104"/>
  <c r="G143" i="104" s="1"/>
  <c r="F134" i="104"/>
  <c r="F143" i="104" s="1"/>
  <c r="G130" i="104"/>
  <c r="G142" i="104" s="1"/>
  <c r="F130" i="104"/>
  <c r="F142" i="104" s="1"/>
  <c r="G40" i="104"/>
  <c r="F40" i="104"/>
  <c r="G37" i="104"/>
  <c r="F37" i="104"/>
  <c r="G31" i="104"/>
  <c r="G141" i="104" s="1"/>
  <c r="F31" i="104"/>
  <c r="F141" i="104" s="1"/>
  <c r="N291" i="104" l="1"/>
  <c r="N187" i="104"/>
  <c r="H144" i="104"/>
  <c r="N284" i="104"/>
  <c r="N144" i="104"/>
  <c r="N41" i="104"/>
  <c r="N188" i="104"/>
  <c r="F144" i="104"/>
  <c r="H187" i="104"/>
  <c r="K291" i="104"/>
  <c r="H284" i="104"/>
  <c r="I41" i="104"/>
  <c r="I141" i="104"/>
  <c r="I144" i="104" s="1"/>
  <c r="H288" i="104"/>
  <c r="H291" i="104" s="1"/>
  <c r="H188" i="104"/>
  <c r="I291" i="104"/>
  <c r="H41" i="104"/>
  <c r="I184" i="104"/>
  <c r="I188" i="104"/>
  <c r="I287" i="104"/>
  <c r="K141" i="104"/>
  <c r="K144" i="104" s="1"/>
  <c r="K41" i="104"/>
  <c r="J288" i="104"/>
  <c r="J291" i="104" s="1"/>
  <c r="J188" i="104"/>
  <c r="J144" i="104"/>
  <c r="J41" i="104"/>
  <c r="J184" i="104"/>
  <c r="J287" i="104"/>
  <c r="K184" i="104"/>
  <c r="K188" i="104"/>
  <c r="K287" i="104"/>
  <c r="G144" i="104"/>
  <c r="F288" i="104"/>
  <c r="F291" i="104" s="1"/>
  <c r="F188" i="104"/>
  <c r="G288" i="104"/>
  <c r="G291" i="104" s="1"/>
  <c r="G188" i="104"/>
  <c r="F41" i="104"/>
  <c r="F184" i="104"/>
  <c r="F287" i="104"/>
  <c r="G41" i="104"/>
  <c r="G184" i="104"/>
  <c r="G287" i="104"/>
  <c r="C118" i="104"/>
  <c r="D90" i="93" s="1"/>
  <c r="C114" i="104"/>
  <c r="D86" i="93" s="1"/>
  <c r="C111" i="104"/>
  <c r="D83" i="93" s="1"/>
  <c r="C103" i="104"/>
  <c r="D75" i="93" s="1"/>
  <c r="C98" i="104"/>
  <c r="D70" i="93" s="1"/>
  <c r="C92" i="104"/>
  <c r="D64" i="93" s="1"/>
  <c r="C87" i="104"/>
  <c r="D59" i="93" s="1"/>
  <c r="C81" i="104"/>
  <c r="D53" i="93" s="1"/>
  <c r="C76" i="104"/>
  <c r="D48" i="93" s="1"/>
  <c r="C66" i="104"/>
  <c r="D38" i="93" s="1"/>
  <c r="C58" i="104"/>
  <c r="D30" i="93" s="1"/>
  <c r="C52" i="104"/>
  <c r="D24" i="93" s="1"/>
  <c r="D16" i="93"/>
  <c r="C265" i="104"/>
  <c r="G90" i="93" s="1"/>
  <c r="C264" i="104"/>
  <c r="C263" i="104"/>
  <c r="C262" i="104"/>
  <c r="C261" i="104"/>
  <c r="G86" i="93" s="1"/>
  <c r="C260" i="104"/>
  <c r="C259" i="104"/>
  <c r="C258" i="104"/>
  <c r="G83" i="93" s="1"/>
  <c r="C257" i="104"/>
  <c r="C256" i="104"/>
  <c r="C255" i="104"/>
  <c r="C254" i="104"/>
  <c r="C253" i="104"/>
  <c r="C252" i="104"/>
  <c r="C251" i="104"/>
  <c r="C250" i="104"/>
  <c r="G75" i="93" s="1"/>
  <c r="C249" i="104"/>
  <c r="C248" i="104"/>
  <c r="C247" i="104"/>
  <c r="C246" i="104"/>
  <c r="C245" i="104"/>
  <c r="G70" i="93" s="1"/>
  <c r="C244" i="104"/>
  <c r="C243" i="104"/>
  <c r="C242" i="104"/>
  <c r="C241" i="104"/>
  <c r="C240" i="104"/>
  <c r="C239" i="104"/>
  <c r="G64" i="93" s="1"/>
  <c r="C238" i="104"/>
  <c r="C237" i="104"/>
  <c r="C236" i="104"/>
  <c r="C235" i="104"/>
  <c r="C234" i="104"/>
  <c r="G59" i="93" s="1"/>
  <c r="C233" i="104"/>
  <c r="C232" i="104"/>
  <c r="C231" i="104"/>
  <c r="C230" i="104"/>
  <c r="C229" i="104"/>
  <c r="C228" i="104"/>
  <c r="G53" i="93" s="1"/>
  <c r="C223" i="104"/>
  <c r="G48" i="93" s="1"/>
  <c r="C222" i="104"/>
  <c r="C221" i="104"/>
  <c r="C220" i="104"/>
  <c r="C219" i="104"/>
  <c r="C218" i="104"/>
  <c r="C217" i="104"/>
  <c r="C216" i="104"/>
  <c r="C215" i="104"/>
  <c r="C214" i="104"/>
  <c r="C213" i="104"/>
  <c r="G38" i="93" s="1"/>
  <c r="C205" i="104"/>
  <c r="G30" i="93" s="1"/>
  <c r="C199" i="104"/>
  <c r="G24" i="93" s="1"/>
  <c r="C191" i="104"/>
  <c r="G16" i="93" s="1"/>
  <c r="C12" i="104"/>
  <c r="C20" i="104"/>
  <c r="C27" i="104"/>
  <c r="C28" i="104"/>
  <c r="L31" i="104"/>
  <c r="L41" i="104" s="1"/>
  <c r="M31" i="104"/>
  <c r="C30" i="104"/>
  <c r="E31" i="104"/>
  <c r="E41" i="104" s="1"/>
  <c r="C37" i="104"/>
  <c r="D37" i="104"/>
  <c r="E37" i="104"/>
  <c r="L37" i="104"/>
  <c r="M37" i="104"/>
  <c r="C40" i="104"/>
  <c r="D40" i="104"/>
  <c r="E40" i="104"/>
  <c r="L40" i="104"/>
  <c r="M40" i="104"/>
  <c r="C45" i="104"/>
  <c r="C46" i="104"/>
  <c r="C47" i="104"/>
  <c r="C48" i="104"/>
  <c r="C49" i="104"/>
  <c r="C50" i="104"/>
  <c r="C53" i="104"/>
  <c r="C54" i="104"/>
  <c r="C55" i="104"/>
  <c r="C56" i="104"/>
  <c r="C59" i="104"/>
  <c r="C60" i="104"/>
  <c r="C61" i="104"/>
  <c r="C62" i="104"/>
  <c r="C63" i="104"/>
  <c r="C64" i="104"/>
  <c r="C67" i="104"/>
  <c r="C68" i="104"/>
  <c r="C69" i="104"/>
  <c r="C70" i="104"/>
  <c r="C71" i="104"/>
  <c r="C72" i="104"/>
  <c r="C73" i="104"/>
  <c r="C74" i="104"/>
  <c r="C75" i="104"/>
  <c r="C77" i="104"/>
  <c r="C78" i="104"/>
  <c r="C79" i="104"/>
  <c r="C82" i="104"/>
  <c r="C83" i="104"/>
  <c r="C84" i="104"/>
  <c r="C85" i="104"/>
  <c r="C86" i="104"/>
  <c r="C88" i="104"/>
  <c r="C89" i="104"/>
  <c r="C90" i="104"/>
  <c r="C91" i="104"/>
  <c r="C93" i="104"/>
  <c r="C94" i="104"/>
  <c r="C95" i="104"/>
  <c r="C96" i="104"/>
  <c r="C97" i="104"/>
  <c r="C99" i="104"/>
  <c r="C100" i="104"/>
  <c r="C101" i="104"/>
  <c r="C102" i="104"/>
  <c r="C104" i="104"/>
  <c r="C105" i="104"/>
  <c r="C106" i="104"/>
  <c r="C107" i="104"/>
  <c r="C108" i="104"/>
  <c r="C109" i="104"/>
  <c r="C110" i="104"/>
  <c r="C112" i="104"/>
  <c r="C113" i="104"/>
  <c r="C115" i="104"/>
  <c r="C116" i="104"/>
  <c r="C117" i="104"/>
  <c r="C119" i="104"/>
  <c r="C120" i="104"/>
  <c r="C121" i="104"/>
  <c r="C122" i="104"/>
  <c r="C123" i="104"/>
  <c r="C124" i="104"/>
  <c r="C125" i="104"/>
  <c r="C126" i="104"/>
  <c r="C127" i="104"/>
  <c r="C128" i="104"/>
  <c r="C129" i="104"/>
  <c r="D130" i="104"/>
  <c r="D142" i="104" s="1"/>
  <c r="E130" i="104"/>
  <c r="E142" i="104" s="1"/>
  <c r="L130" i="104"/>
  <c r="L142" i="104" s="1"/>
  <c r="M130" i="104"/>
  <c r="M142" i="104" s="1"/>
  <c r="C133" i="104"/>
  <c r="D134" i="104"/>
  <c r="D143" i="104" s="1"/>
  <c r="E134" i="104"/>
  <c r="L134" i="104"/>
  <c r="L143" i="104" s="1"/>
  <c r="M134" i="104"/>
  <c r="M143" i="104" s="1"/>
  <c r="C137" i="104"/>
  <c r="D137" i="104"/>
  <c r="E137" i="104"/>
  <c r="L137" i="104"/>
  <c r="M137" i="104"/>
  <c r="C138" i="104"/>
  <c r="D138" i="104"/>
  <c r="E138" i="104"/>
  <c r="L138" i="104"/>
  <c r="M138" i="104"/>
  <c r="C139" i="104"/>
  <c r="D139" i="104"/>
  <c r="E139" i="104"/>
  <c r="L139" i="104"/>
  <c r="M139" i="104"/>
  <c r="C140" i="104"/>
  <c r="D140" i="104"/>
  <c r="E140" i="104"/>
  <c r="L140" i="104"/>
  <c r="M140" i="104"/>
  <c r="B141" i="104"/>
  <c r="E143" i="104"/>
  <c r="B147" i="104"/>
  <c r="C147" i="104"/>
  <c r="D147" i="104"/>
  <c r="E147" i="104"/>
  <c r="L147" i="104"/>
  <c r="M147" i="104"/>
  <c r="C148" i="104"/>
  <c r="C167" i="104" s="1"/>
  <c r="B152" i="104"/>
  <c r="B153" i="104"/>
  <c r="C153" i="104"/>
  <c r="C284" i="104" s="1"/>
  <c r="D153" i="104"/>
  <c r="D184" i="104" s="1"/>
  <c r="E153" i="104"/>
  <c r="E284" i="104" s="1"/>
  <c r="L153" i="104"/>
  <c r="M153" i="104"/>
  <c r="M284" i="104" s="1"/>
  <c r="B154" i="104"/>
  <c r="C154" i="104"/>
  <c r="D154" i="104"/>
  <c r="D285" i="104" s="1"/>
  <c r="E154" i="104"/>
  <c r="E285" i="104" s="1"/>
  <c r="L154" i="104"/>
  <c r="L285" i="104" s="1"/>
  <c r="M154" i="104"/>
  <c r="M285" i="104" s="1"/>
  <c r="B155" i="104"/>
  <c r="C155" i="104"/>
  <c r="C286" i="104" s="1"/>
  <c r="D155" i="104"/>
  <c r="D286" i="104" s="1"/>
  <c r="E155" i="104"/>
  <c r="E286" i="104" s="1"/>
  <c r="L155" i="104"/>
  <c r="L286" i="104" s="1"/>
  <c r="M155" i="104"/>
  <c r="M286" i="104" s="1"/>
  <c r="B156" i="104"/>
  <c r="B158" i="104"/>
  <c r="C159" i="104"/>
  <c r="B160" i="104"/>
  <c r="C160" i="104"/>
  <c r="D160" i="104"/>
  <c r="E160" i="104"/>
  <c r="L160" i="104"/>
  <c r="M160" i="104"/>
  <c r="B162" i="104"/>
  <c r="B163" i="104"/>
  <c r="C163" i="104"/>
  <c r="D163" i="104"/>
  <c r="E163" i="104"/>
  <c r="L163" i="104"/>
  <c r="M163" i="104"/>
  <c r="B164" i="104"/>
  <c r="C164" i="104"/>
  <c r="C295" i="104" s="1"/>
  <c r="D164" i="104"/>
  <c r="D295" i="104" s="1"/>
  <c r="E164" i="104"/>
  <c r="E295" i="104" s="1"/>
  <c r="L164" i="104"/>
  <c r="L295" i="104" s="1"/>
  <c r="M164" i="104"/>
  <c r="M295" i="104" s="1"/>
  <c r="B166" i="104"/>
  <c r="D167" i="104"/>
  <c r="E167" i="104"/>
  <c r="L167" i="104"/>
  <c r="M167" i="104"/>
  <c r="B169" i="104"/>
  <c r="B170" i="104"/>
  <c r="C170" i="104"/>
  <c r="D170" i="104"/>
  <c r="E170" i="104"/>
  <c r="L170" i="104"/>
  <c r="M170" i="104"/>
  <c r="B171" i="104"/>
  <c r="C171" i="104"/>
  <c r="C287" i="104" s="1"/>
  <c r="D171" i="104"/>
  <c r="D187" i="104" s="1"/>
  <c r="E171" i="104"/>
  <c r="E287" i="104" s="1"/>
  <c r="L171" i="104"/>
  <c r="L187" i="104" s="1"/>
  <c r="M171" i="104"/>
  <c r="M287" i="104" s="1"/>
  <c r="B173" i="104"/>
  <c r="C174" i="104"/>
  <c r="C175" i="104"/>
  <c r="D176" i="104"/>
  <c r="D178" i="104" s="1"/>
  <c r="D288" i="104" s="1"/>
  <c r="E176" i="104"/>
  <c r="E178" i="104" s="1"/>
  <c r="L176" i="104"/>
  <c r="L178" i="104" s="1"/>
  <c r="M176" i="104"/>
  <c r="M178" i="104" s="1"/>
  <c r="C177" i="104"/>
  <c r="B180" i="104"/>
  <c r="B181" i="104"/>
  <c r="C181" i="104"/>
  <c r="D181" i="104"/>
  <c r="E181" i="104"/>
  <c r="L181" i="104"/>
  <c r="M181" i="104"/>
  <c r="B184" i="104"/>
  <c r="L184" i="104"/>
  <c r="B185" i="104"/>
  <c r="C185" i="104"/>
  <c r="B186" i="104"/>
  <c r="C186" i="104"/>
  <c r="D186" i="104"/>
  <c r="E186" i="104"/>
  <c r="L186" i="104"/>
  <c r="M186" i="104"/>
  <c r="B187" i="104"/>
  <c r="B188" i="104"/>
  <c r="B189" i="104"/>
  <c r="C192" i="104"/>
  <c r="C193" i="104"/>
  <c r="C194" i="104"/>
  <c r="C195" i="104"/>
  <c r="C196" i="104"/>
  <c r="C197" i="104"/>
  <c r="C200" i="104"/>
  <c r="C201" i="104"/>
  <c r="C202" i="104"/>
  <c r="C203" i="104"/>
  <c r="C206" i="104"/>
  <c r="C207" i="104"/>
  <c r="C208" i="104"/>
  <c r="C209" i="104"/>
  <c r="C210" i="104"/>
  <c r="C211" i="104"/>
  <c r="C224" i="104"/>
  <c r="C225" i="104"/>
  <c r="C226" i="104"/>
  <c r="C266" i="104"/>
  <c r="C267" i="104"/>
  <c r="C268" i="104"/>
  <c r="C269" i="104"/>
  <c r="C270" i="104"/>
  <c r="C271" i="104"/>
  <c r="C272" i="104"/>
  <c r="C273" i="104"/>
  <c r="C274" i="104"/>
  <c r="C275" i="104"/>
  <c r="C276" i="104"/>
  <c r="D289" i="104"/>
  <c r="E289" i="104"/>
  <c r="L289" i="104"/>
  <c r="M289" i="104"/>
  <c r="B279" i="104"/>
  <c r="E290" i="104"/>
  <c r="L290" i="104"/>
  <c r="M290" i="104"/>
  <c r="B283" i="104"/>
  <c r="B284" i="104"/>
  <c r="L284" i="104"/>
  <c r="B285" i="104"/>
  <c r="C285" i="104"/>
  <c r="B286" i="104"/>
  <c r="B287" i="104"/>
  <c r="B288" i="104"/>
  <c r="B294" i="104"/>
  <c r="B295" i="104"/>
  <c r="C296" i="104"/>
  <c r="E184" i="104" l="1"/>
  <c r="E141" i="104"/>
  <c r="E144" i="104" s="1"/>
  <c r="D287" i="104"/>
  <c r="E187" i="104"/>
  <c r="C184" i="104"/>
  <c r="C187" i="104"/>
  <c r="M187" i="104"/>
  <c r="L287" i="104"/>
  <c r="D284" i="104"/>
  <c r="M184" i="104"/>
  <c r="M288" i="104"/>
  <c r="M188" i="104"/>
  <c r="C281" i="104"/>
  <c r="C176" i="104"/>
  <c r="M291" i="104"/>
  <c r="C134" i="104"/>
  <c r="C277" i="104"/>
  <c r="C289" i="104" s="1"/>
  <c r="C29" i="104"/>
  <c r="L188" i="104"/>
  <c r="L288" i="104"/>
  <c r="L291" i="104" s="1"/>
  <c r="C178" i="104"/>
  <c r="H10" i="93" s="1"/>
  <c r="M141" i="104"/>
  <c r="M144" i="104" s="1"/>
  <c r="M41" i="104"/>
  <c r="E288" i="104"/>
  <c r="E291" i="104" s="1"/>
  <c r="E188" i="104"/>
  <c r="L141" i="104"/>
  <c r="L144" i="104" s="1"/>
  <c r="C130" i="104"/>
  <c r="C142" i="104" s="1"/>
  <c r="D31" i="104"/>
  <c r="D290" i="104"/>
  <c r="D291" i="104" s="1"/>
  <c r="D188" i="104"/>
  <c r="G92" i="93"/>
  <c r="G93" i="93"/>
  <c r="G94" i="93"/>
  <c r="G95" i="93"/>
  <c r="G96" i="93"/>
  <c r="G97" i="93"/>
  <c r="G98" i="93"/>
  <c r="G99" i="93"/>
  <c r="G100" i="93"/>
  <c r="G101" i="93"/>
  <c r="G91" i="93"/>
  <c r="G88" i="93"/>
  <c r="G89" i="93"/>
  <c r="G87" i="93"/>
  <c r="G85" i="93"/>
  <c r="G84" i="93"/>
  <c r="G77" i="93"/>
  <c r="G78" i="93"/>
  <c r="G79" i="93"/>
  <c r="G80" i="93"/>
  <c r="G81" i="93"/>
  <c r="G82" i="93"/>
  <c r="G76" i="93"/>
  <c r="G72" i="93"/>
  <c r="G73" i="93"/>
  <c r="G74" i="93"/>
  <c r="G71" i="93"/>
  <c r="G66" i="93"/>
  <c r="G67" i="93"/>
  <c r="G68" i="93"/>
  <c r="G69" i="93"/>
  <c r="G65" i="93"/>
  <c r="G61" i="93"/>
  <c r="G62" i="93"/>
  <c r="G63" i="93"/>
  <c r="G60" i="93"/>
  <c r="G55" i="93"/>
  <c r="G56" i="93"/>
  <c r="G57" i="93"/>
  <c r="G58" i="93"/>
  <c r="G54" i="93"/>
  <c r="G50" i="93"/>
  <c r="G51" i="93"/>
  <c r="G49" i="93"/>
  <c r="G40" i="93"/>
  <c r="G41" i="93"/>
  <c r="G42" i="93"/>
  <c r="G43" i="93"/>
  <c r="G44" i="93"/>
  <c r="G45" i="93"/>
  <c r="G46" i="93"/>
  <c r="G47" i="93"/>
  <c r="G39" i="93"/>
  <c r="G32" i="93"/>
  <c r="G33" i="93"/>
  <c r="G34" i="93"/>
  <c r="G35" i="93"/>
  <c r="G36" i="93"/>
  <c r="G31" i="93"/>
  <c r="G18" i="93"/>
  <c r="G19" i="93"/>
  <c r="G20" i="93"/>
  <c r="G21" i="93"/>
  <c r="G22" i="93"/>
  <c r="G17" i="93"/>
  <c r="D92" i="93"/>
  <c r="D93" i="93"/>
  <c r="D94" i="93"/>
  <c r="D95" i="93"/>
  <c r="D96" i="93"/>
  <c r="D97" i="93"/>
  <c r="D98" i="93"/>
  <c r="D99" i="93"/>
  <c r="D100" i="93"/>
  <c r="D101" i="93"/>
  <c r="D91" i="93"/>
  <c r="D88" i="93"/>
  <c r="D89" i="93"/>
  <c r="D87" i="93"/>
  <c r="D85" i="93"/>
  <c r="D84" i="93"/>
  <c r="D77" i="93"/>
  <c r="D78" i="93"/>
  <c r="D79" i="93"/>
  <c r="D80" i="93"/>
  <c r="D81" i="93"/>
  <c r="D82" i="93"/>
  <c r="D76" i="93"/>
  <c r="D72" i="93"/>
  <c r="D73" i="93"/>
  <c r="D74" i="93"/>
  <c r="D71" i="93"/>
  <c r="D66" i="93"/>
  <c r="D67" i="93"/>
  <c r="D68" i="93"/>
  <c r="D69" i="93"/>
  <c r="D65" i="93"/>
  <c r="D61" i="93"/>
  <c r="D62" i="93"/>
  <c r="D63" i="93"/>
  <c r="D60" i="93"/>
  <c r="D55" i="93"/>
  <c r="D56" i="93"/>
  <c r="D57" i="93"/>
  <c r="D58" i="93"/>
  <c r="D54" i="93"/>
  <c r="D50" i="93"/>
  <c r="D51" i="93"/>
  <c r="D49" i="93"/>
  <c r="D40" i="93"/>
  <c r="D41" i="93"/>
  <c r="D42" i="93"/>
  <c r="D43" i="93"/>
  <c r="D44" i="93"/>
  <c r="D45" i="93"/>
  <c r="D46" i="93"/>
  <c r="D47" i="93"/>
  <c r="D39" i="93"/>
  <c r="D32" i="93"/>
  <c r="D33" i="93"/>
  <c r="D34" i="93"/>
  <c r="D35" i="93"/>
  <c r="D36" i="93"/>
  <c r="D31" i="93"/>
  <c r="D26" i="93"/>
  <c r="D27" i="93"/>
  <c r="D28" i="93"/>
  <c r="D25" i="93"/>
  <c r="D18" i="93"/>
  <c r="D19" i="93"/>
  <c r="D20" i="93"/>
  <c r="D21" i="93"/>
  <c r="D22" i="93"/>
  <c r="D17" i="93"/>
  <c r="H104" i="93" l="1"/>
  <c r="H105" i="93"/>
  <c r="H16" i="93"/>
  <c r="C143" i="104"/>
  <c r="C290" i="104"/>
  <c r="C291" i="104"/>
  <c r="H11" i="93" s="1"/>
  <c r="C188" i="104"/>
  <c r="C288" i="104"/>
  <c r="D141" i="104"/>
  <c r="D144" i="104" s="1"/>
  <c r="C144" i="104" s="1"/>
  <c r="E11" i="93" s="1"/>
  <c r="C31" i="104"/>
  <c r="E10" i="93" s="1"/>
  <c r="H81" i="93" s="1"/>
  <c r="D41" i="104"/>
  <c r="E85" i="93" l="1"/>
  <c r="H55" i="93"/>
  <c r="E105" i="93"/>
  <c r="E104" i="93"/>
  <c r="H38" i="93"/>
  <c r="E38" i="93"/>
  <c r="E48" i="93"/>
  <c r="E24" i="93"/>
  <c r="H53" i="93"/>
  <c r="H70" i="93"/>
  <c r="E64" i="93"/>
  <c r="H75" i="93"/>
  <c r="E70" i="93"/>
  <c r="H24" i="93"/>
  <c r="E53" i="93"/>
  <c r="E30" i="93"/>
  <c r="H86" i="93"/>
  <c r="E86" i="93"/>
  <c r="H83" i="93"/>
  <c r="E90" i="93"/>
  <c r="H48" i="93"/>
  <c r="E75" i="93"/>
  <c r="E59" i="93"/>
  <c r="H90" i="93"/>
  <c r="E16" i="93"/>
  <c r="H64" i="93"/>
  <c r="H30" i="93"/>
  <c r="E83" i="93"/>
  <c r="H59" i="93"/>
  <c r="H66" i="93"/>
  <c r="H77" i="93"/>
  <c r="H61" i="93"/>
  <c r="E84" i="93"/>
  <c r="E65" i="93"/>
  <c r="E77" i="93"/>
  <c r="E54" i="93"/>
  <c r="H87" i="93"/>
  <c r="H62" i="93"/>
  <c r="E61" i="93"/>
  <c r="H85" i="93"/>
  <c r="H69" i="93"/>
  <c r="E78" i="93"/>
  <c r="E62" i="93"/>
  <c r="H72" i="93"/>
  <c r="E60" i="93"/>
  <c r="H65" i="93"/>
  <c r="H56" i="93"/>
  <c r="H58" i="93"/>
  <c r="H79" i="93"/>
  <c r="H63" i="93"/>
  <c r="E56" i="93"/>
  <c r="H60" i="93"/>
  <c r="E63" i="93"/>
  <c r="H73" i="93"/>
  <c r="H54" i="93"/>
  <c r="E72" i="93"/>
  <c r="E58" i="93"/>
  <c r="E67" i="93"/>
  <c r="E71" i="93"/>
  <c r="H82" i="93"/>
  <c r="E89" i="93"/>
  <c r="E79" i="93"/>
  <c r="H76" i="93"/>
  <c r="H57" i="93"/>
  <c r="E74" i="93"/>
  <c r="H84" i="93"/>
  <c r="E76" i="93"/>
  <c r="E80" i="93"/>
  <c r="E81" i="93"/>
  <c r="H78" i="93"/>
  <c r="E82" i="93"/>
  <c r="H88" i="93"/>
  <c r="H89" i="93"/>
  <c r="H67" i="93"/>
  <c r="E88" i="93"/>
  <c r="E66" i="93"/>
  <c r="H74" i="93"/>
  <c r="E55" i="93"/>
  <c r="E57" i="93"/>
  <c r="H68" i="93"/>
  <c r="E73" i="93"/>
  <c r="H71" i="93"/>
  <c r="E87" i="93"/>
  <c r="E68" i="93"/>
  <c r="H80" i="93"/>
  <c r="E69" i="93"/>
  <c r="C141" i="104"/>
  <c r="C41" i="104"/>
</calcChain>
</file>

<file path=xl/sharedStrings.xml><?xml version="1.0" encoding="utf-8"?>
<sst xmlns="http://schemas.openxmlformats.org/spreadsheetml/2006/main" count="1213" uniqueCount="426">
  <si>
    <t>Agency Responding</t>
  </si>
  <si>
    <t>Date of Submission</t>
  </si>
  <si>
    <t>Types of Measures</t>
  </si>
  <si>
    <t>Outcome Measure</t>
  </si>
  <si>
    <t>Efficiency Measure</t>
  </si>
  <si>
    <t>Output Measure</t>
  </si>
  <si>
    <t>PM Related To:</t>
  </si>
  <si>
    <t>Mission Effectiveness</t>
  </si>
  <si>
    <t>Mission Efficiency</t>
  </si>
  <si>
    <t>Quality (Customer Satisfaction)</t>
  </si>
  <si>
    <t>Workforce Engagement</t>
  </si>
  <si>
    <t>Operational/Work System Performance</t>
  </si>
  <si>
    <t>PM Required By:</t>
  </si>
  <si>
    <t>Agency Selected</t>
  </si>
  <si>
    <t>State</t>
  </si>
  <si>
    <t>Federal</t>
  </si>
  <si>
    <t>Input/Activity Measure</t>
  </si>
  <si>
    <t>Does Agency believe program is within mission</t>
  </si>
  <si>
    <t>Yes</t>
  </si>
  <si>
    <t>No</t>
  </si>
  <si>
    <t>Responsible for more or less than 3 years</t>
  </si>
  <si>
    <t>More than 3 years</t>
  </si>
  <si>
    <t>Less than 3 years</t>
  </si>
  <si>
    <t>2016-17</t>
  </si>
  <si>
    <t>Associated Organizational Unit(s)</t>
  </si>
  <si>
    <t xml:space="preserve">Total amount budgeted </t>
  </si>
  <si>
    <t xml:space="preserve">Total amount spent </t>
  </si>
  <si>
    <t xml:space="preserve">Recurring or one-time? </t>
  </si>
  <si>
    <t>Funding Source</t>
  </si>
  <si>
    <t>Line #</t>
  </si>
  <si>
    <t>Amount of appropriations and authorizations remaining</t>
  </si>
  <si>
    <t>Total</t>
  </si>
  <si>
    <t>Associated Performance Measures</t>
  </si>
  <si>
    <t>2017-18</t>
  </si>
  <si>
    <t>N/A</t>
  </si>
  <si>
    <t>Additional Explanation:</t>
  </si>
  <si>
    <t xml:space="preserve">Total Appropriated and Authorized (i.e. allowed to spend) at start of 2016-17  </t>
  </si>
  <si>
    <t xml:space="preserve">Total Appropriated and Authorized (i.e. allowed to spend) by the end of 2016-17  </t>
  </si>
  <si>
    <t>Fund Description</t>
  </si>
  <si>
    <t>State Funded Program #</t>
  </si>
  <si>
    <t>Total spent/transferred not toward agency's strategic plan</t>
  </si>
  <si>
    <t xml:space="preserve">Total Appropriated and Authorized (i.e. allowed to spend) at start of 2017-18  </t>
  </si>
  <si>
    <t>Total Spent toward Agency's Comprehensive Strategic Plan</t>
  </si>
  <si>
    <t>State Funded Program Description in the General Appropriations Act</t>
  </si>
  <si>
    <t>2016-17 Comprehensive Strategic Spending</t>
  </si>
  <si>
    <t>2017-18 Comprehensive Strategic Budgeting</t>
  </si>
  <si>
    <t>Revenue Generated Last Year</t>
  </si>
  <si>
    <t>Total revenue generated by June 30, 2016 (end of 2015-16)</t>
  </si>
  <si>
    <t>Cash Balances at Start of Year</t>
  </si>
  <si>
    <t>Amounts Appropriated and Authorized</t>
  </si>
  <si>
    <t>General Appropriations Act Programs</t>
  </si>
  <si>
    <r>
      <rPr>
        <sz val="10"/>
        <rFont val="Calibri Light"/>
        <family val="2"/>
        <scheme val="major"/>
      </rPr>
      <t>Database(s) through which expenditures are tracked</t>
    </r>
    <r>
      <rPr>
        <b/>
        <sz val="10"/>
        <rFont val="Calibri Light"/>
        <family val="2"/>
        <scheme val="major"/>
      </rPr>
      <t/>
    </r>
  </si>
  <si>
    <t>External restrictions (from state/federal govt, grant issuer, etc.), if any, on how the agency can use the funds</t>
  </si>
  <si>
    <t xml:space="preserve">Total Appropriated and Authorized (i.e. allowed to spend) by end of 2016-17  </t>
  </si>
  <si>
    <t>(minus) Spent to Achieve Agency's Comprehensive Strategic Plan</t>
  </si>
  <si>
    <t xml:space="preserve">(minus) Spent/Transferred not toward Agency's Comprehensive Strategic Plan </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</si>
  <si>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</si>
  <si>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</si>
  <si>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</si>
  <si>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</si>
  <si>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</si>
  <si>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</si>
  <si>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</si>
  <si>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</si>
  <si>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</si>
  <si>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</si>
  <si>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</si>
  <si>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</si>
  <si>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</si>
  <si>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</si>
  <si>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</si>
  <si>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</si>
  <si>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</si>
  <si>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</si>
  <si>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</si>
  <si>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</si>
  <si>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</si>
  <si>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</si>
  <si>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</si>
  <si>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</si>
  <si>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</si>
  <si>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</si>
  <si>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</si>
  <si>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</si>
  <si>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</si>
  <si>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</si>
  <si>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</si>
  <si>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</si>
  <si>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</si>
  <si>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</si>
  <si>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</si>
  <si>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</si>
  <si>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Cash Balances at end of year</t>
  </si>
  <si>
    <t>Funds in SCEIS where Revenue deposited</t>
  </si>
  <si>
    <t>Total revenue generated by June 30, 2017 (end of 2016-17) (BUDGETED)</t>
  </si>
  <si>
    <t xml:space="preserve">Total Appropriated and Authorized (i.e. allowed to spend) by end of 2017-18 (BUDGETED)  </t>
  </si>
  <si>
    <t>Total Spent toward Agency's Comprehensive Strategic Plan (BUDGETED)</t>
  </si>
  <si>
    <t>Total spent/transferred not toward agency's strategic plan (BUDGETED)</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</si>
  <si>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</si>
  <si>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</si>
  <si>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</si>
  <si>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</si>
  <si>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</si>
  <si>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</si>
  <si>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</si>
  <si>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</si>
  <si>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</si>
  <si>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</si>
  <si>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</si>
  <si>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</si>
  <si>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</si>
  <si>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</si>
  <si>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</si>
  <si>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</si>
  <si>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</si>
  <si>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</si>
  <si>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</si>
  <si>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</si>
  <si>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</si>
  <si>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</si>
  <si>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</si>
  <si>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</si>
  <si>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</si>
  <si>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</si>
  <si>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</si>
  <si>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</si>
  <si>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</si>
  <si>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</si>
  <si>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</si>
  <si>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</si>
  <si>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</si>
  <si>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</si>
  <si>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</si>
  <si>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33A</t>
  </si>
  <si>
    <t>Revenue Sources</t>
  </si>
  <si>
    <t>Does this revenue remain with the agency or go to the General Fund?</t>
  </si>
  <si>
    <t>Amounts appropriated, and amounts authorized, to the agency for 2015-16 that were not spent AND the agency is authorized to spend in 2016-17</t>
  </si>
  <si>
    <t>34A</t>
  </si>
  <si>
    <t>Amounts appropriated, and amounts authorized, to the agency for 2016-17 that were not spent AND the agency is authorized to spend in 2017-18</t>
  </si>
  <si>
    <r>
      <t xml:space="preserve">Budgeted toward Agency's 2017-18 Comprehensive Strategic Plan </t>
    </r>
    <r>
      <rPr>
        <sz val="10"/>
        <rFont val="Calibri Light"/>
        <family val="2"/>
        <scheme val="major"/>
      </rPr>
      <t>- By Strategy at a minimum, and if possible, by Objective</t>
    </r>
  </si>
  <si>
    <t>33B</t>
  </si>
  <si>
    <t>34B</t>
  </si>
  <si>
    <t>Revenue Source</t>
  </si>
  <si>
    <t>n/a</t>
  </si>
  <si>
    <t>Spent/Transferred not toward Agency’s Comprehensive Strategic Plan</t>
  </si>
  <si>
    <t>Amount of remaining</t>
  </si>
  <si>
    <t>Goal 1 - Grow the South Carolina Army National Guard to 10,000 Soldiers with relevant force structure</t>
  </si>
  <si>
    <t>Strategy 1.1 - Modernize and Expand Infrastructure Capacity</t>
  </si>
  <si>
    <t>Objective 1.1.1 - Refine Real Property Development Plan (RPDP) (annually)</t>
  </si>
  <si>
    <t>Objective 1.1.2 - Refine MILCON and State Investment Strategy (annually)</t>
  </si>
  <si>
    <t>Objective 1.1.3 - Maintain Contracting personnel certifications and ensure adequate Contracting Support</t>
  </si>
  <si>
    <t>Objective 1.1.4 - Construct suitable facilities to provide a safe and secure facility in support of local/state/federal requirements to meet current and future missions</t>
  </si>
  <si>
    <t>Objective 1.1.5 - Sustain, maintain, inspect, correct deficiencies and improve existing  facilities to provide a safe and secure facility in support of local/state/federal requirements to meet current and future missions</t>
  </si>
  <si>
    <t>Objective 1.1.6 - Maintain ongoing sustainment training for Building and Grounds maintenance and support personnel to meet current and future technical requirements</t>
  </si>
  <si>
    <t>Goal 2 - Set the conditions to gain a Brigade Combat Team</t>
  </si>
  <si>
    <t>Strategy 2.1 - Build Modular BCT Force Structure</t>
  </si>
  <si>
    <t>Objective 2.1.1 - Maintain Contracting personnel certifications and ensure adequate Contracting Support</t>
  </si>
  <si>
    <t>Objective 2.1.2 - Construct suitable facilities to provide a safe and secure facility in support of local/state/federal requirements to meet current and future missions</t>
  </si>
  <si>
    <t>Objective 2.1.3 - Sustain, maintain, inspect, correct deficiencies and improve existing  facilities to provide a safe and secure facility in support of local/state/federal requirements to meet current and future missions</t>
  </si>
  <si>
    <t>Objective 2.1.4 - Provide ongoing sustainment training for Building and Grounds maintenance and support personnel to meet current and future technical requirements</t>
  </si>
  <si>
    <t>Goal 3 - Ensure joint and relevant force structure at McEntire Joint National Guard Base</t>
  </si>
  <si>
    <t>Strategy 3.1 - Improve McEntire JNGB Infrastructure</t>
  </si>
  <si>
    <t>Objective 3.1.1 - Construct suitable facilities to provide a safe and secure facility in support of local/state/federal requirements to meet current and future missions</t>
  </si>
  <si>
    <t>Objective 3.1.2 - Sustain, maintain, inspect, correct deficiencies and improve existing  facilities to provide a safe and secure facility in support of local/state/federal requirements to meet current and future missions</t>
  </si>
  <si>
    <t>Objective 3.1.3 - Maintain ongoing sustainment training for Building and Grounds maintenance and support personnel to meet current and future technical requirements</t>
  </si>
  <si>
    <t>Objective 3.1.4 - Maintain proper training of both State and Federal employees</t>
  </si>
  <si>
    <t>Objective 3.1.5 - Ensure adequate Contracting Support</t>
  </si>
  <si>
    <t>Objective 3.1.6 - Support Air Guard initiatives in environmental, security, recruitment, operations and maintenance.</t>
  </si>
  <si>
    <t>Goal 4 - Establish a consolidated joint, interagency, intergovernmental, multinational Emergency Operations Center concept of operations</t>
  </si>
  <si>
    <t>Strategy 4.1 - Modernize and Integrate Response Capabilities into Interagency Processes, Practices, and Functions</t>
  </si>
  <si>
    <t>Strategy 4.2 - Improve Response Planning and Validation</t>
  </si>
  <si>
    <t>Objective 4.2.1 - Enhance and sustain statewide training and all-hazard exercises</t>
  </si>
  <si>
    <t>Objective 4.2.2 - Conduct Exercise GRIDEx</t>
  </si>
  <si>
    <t>Objective 4.2.3 - Improve the integration of the State Guard into the conduct of training exercises</t>
  </si>
  <si>
    <t>Objective 4.1.1 - Enhance the State’s capability to mitigate, prepare for, respond to and recover from threats and hazards that pose the greatest risk.</t>
  </si>
  <si>
    <t>Objective 4.1.2 - Refine existing emergency management capabilities while building, strengthening and retaining high quality employees</t>
  </si>
  <si>
    <t>Objective 4.1.3 - Enhance the ability to recover from disasters while building non-federal support programs</t>
  </si>
  <si>
    <t>Objective 4.1.4 - Improve delivery of federal, interstate and intrastate assistance by enhancing disaster logistics operations</t>
  </si>
  <si>
    <t>Objective 4.1.5 - Enhance communications and IT systems to ensure redundancy, efficiency and sustainability</t>
  </si>
  <si>
    <t>Objective 4.1.6 - Develop resilience across the private sector in order to develop public-private partnerships</t>
  </si>
  <si>
    <t>Objective 4.1.7 - Optimize Search and Rescue capabilities</t>
  </si>
  <si>
    <t>Objective 4.1.8 - Optimize Intelligence fusion capabilities</t>
  </si>
  <si>
    <t>Objective 4.1.9 - Improve the integration of the State Guard into the conduct of response operations</t>
  </si>
  <si>
    <t>Goal 5 - Provide for the safety, health, and wellbeing of the citizens, residents, and visitors of the State of South Carolina</t>
  </si>
  <si>
    <t>Strategy 5.1 - Provide Force Protection at National Guard facilities</t>
  </si>
  <si>
    <t xml:space="preserve">Strategy 5.2 - Provide State Guard support to the citizens of South Carolina </t>
  </si>
  <si>
    <t>Strategy 5.3 - Provide STARBASE program to local schools</t>
  </si>
  <si>
    <t>Strategy 5.4 - Provide Youth Challenge program to challenged youth</t>
  </si>
  <si>
    <t>Strategy 5.5 - Provide and operate the State Military Museum</t>
  </si>
  <si>
    <t>Strategy 5.6 - Provide State-level emergency management of disasters and multi-county events</t>
  </si>
  <si>
    <t>Strategy 5.7 - Provide for the safety and safe working environment for Service Members and agency employees</t>
  </si>
  <si>
    <t>Strategy 5.8 - Conduct Enterprise Operations in support of National Guard and State activities</t>
  </si>
  <si>
    <t>Objective 5.1.1 - Maintain 24/7 security operations at McCrady Training Center, TAG Complex, and AASF#2 (Greenville, SC) Main Gates for security and access control</t>
  </si>
  <si>
    <t>Objective 5.1.2 - Maintain security for the personnel gate at Old Farmers Market during certain hours to support for PT for SCNG Service Members and Employees</t>
  </si>
  <si>
    <t>Objective 5.1.3 - Maintain key control in conjunction with Billeting for after hour key distribution</t>
  </si>
  <si>
    <t>Objective 5.1.4 - Maintain training in accordance with FJ Policy to arm, AR 190-56; Master COOP 3, Appendix 3 Guidelines</t>
  </si>
  <si>
    <t>Objective 5.1.5 - Maintain training (armed and unarmed) in accordance with AR 190-56 and Master COOP 3, Appendix 3</t>
  </si>
  <si>
    <t xml:space="preserve">Objective 5.2.1 - Provide assistance when and where needed to the citizens, and agencies of Local &amp; State Government   </t>
  </si>
  <si>
    <t>Objective 5.2.2 - Provide State Burial Flags and Funeral Honors services as necessary</t>
  </si>
  <si>
    <t>Objective 5.2.3 - Maintain a training program for all personnel</t>
  </si>
  <si>
    <t>Objective 5.2.4 - Provide proper equipment and training for State Guard exercises</t>
  </si>
  <si>
    <t>Objective 5.3.1 - Support Air Guard initiatives in STARBASE</t>
  </si>
  <si>
    <t>Objective 5.3.2 - Follow DoD Starbase Program Guidance to ensure future funding and continued operation</t>
  </si>
  <si>
    <t>Objective 5.3.3 - Ensure STARBASE teachers are trained on required lesson plans and required DoD-directed curriculum in order to enhancing SC Math and Science standards</t>
  </si>
  <si>
    <t>Objective 5.3.4 - Maximize the number of classes each year to meet the DoD requirements</t>
  </si>
  <si>
    <t>Objective 5.3.5 - Ensure the program is providing an accident/incident free, safe working environment for participating students, teachers, administrators, guests as well as STARBASE staff</t>
  </si>
  <si>
    <t>Objective 5.4.1 - Continue Cadre training in their job duties and proper care of Cadets</t>
  </si>
  <si>
    <t>Objective 5.4.2 - Maintain Cadet's academic and physical training, and challenge Cadets to their maximum potential</t>
  </si>
  <si>
    <t>Objective 5.4.3 - Continue to follow Cadet's performance after graduation and provide assistance</t>
  </si>
  <si>
    <t>Objective 5.4.4 - Maintain security of the facilities to prevent Cadet problems</t>
  </si>
  <si>
    <t>Objective 5.5.1 - Update existing exhibits with new information and displays that further enhance the visitor experience</t>
  </si>
  <si>
    <t>Objective 5.5.2 -  Continue the accession of all donated or loaned items in a professional and timely manner</t>
  </si>
  <si>
    <t xml:space="preserve">Objective 5.5.3 - Tailor tour SOP for docents to accommodate tour group's specific needs and interests  </t>
  </si>
  <si>
    <t>Objective 5.5.4 - Organize workshops for school groups that comply with SC Dept. Education curricula standards</t>
  </si>
  <si>
    <t>Objective 5.5.5 - Develop a multi-media learning center to include space for speaking engagements and classroom instruction</t>
  </si>
  <si>
    <t xml:space="preserve">Objective 5.5.6 - Increase public awareness </t>
  </si>
  <si>
    <t>Objective 5.5.7 - Highlight artifacts, recent acquisitions, Veteran interviews, Museum events, and guest speakers</t>
  </si>
  <si>
    <t>Objective 5.6.1 - Enhance the State’s capability to mitigate, prepare for, respond to and recover from threats and hazards that pose the greatest risk.</t>
  </si>
  <si>
    <t>Objective 5.6.2 - Refine emergency public information and enhance citizen disaster preparedness through education and awareness</t>
  </si>
  <si>
    <t xml:space="preserve">Objective 5.7.1 - Hold regularly scheduled organizational Safety Meetings </t>
  </si>
  <si>
    <t>Objective 5.7.3 - Track injuries and effect on Worker's Compensation</t>
  </si>
  <si>
    <t>Objective 5.7.2 - Ensure the conduct of required training for State drivers</t>
  </si>
  <si>
    <t>Objective 5.8.1 - Provide high quality meals, devoid of cross contamination or food borne illnesses, in support of State and Federal missions</t>
  </si>
  <si>
    <t>Objective 5.8.2 - Maintain a training program in proper dining facility and kitchen operations to include records of Serve Safe, Annual Sanitation, and training program requirements for all dining employees in their different job requirements</t>
  </si>
  <si>
    <t xml:space="preserve">Objective 5.8.3 - Maintain operational readiness of dining facility in support of Federal and State missions  </t>
  </si>
  <si>
    <t>Objective 5.8.4 - Maintain dining records of all Army, DHEC, DOL inspections reports</t>
  </si>
  <si>
    <t>Objective 5.8.5 - Provide necessary equipment in dining facility</t>
  </si>
  <si>
    <t>Objective 5.8.6 - Maintain, provide and ensure a safe dining facility in support of training and operations</t>
  </si>
  <si>
    <t>Objective 5.8.7 - Provide safe, clean, comfortable, chargeable Transient Quarters to authorized personnel conducting official business or training at McCrady Training Center, Crew Rest and Clarks Hill Training Site</t>
  </si>
  <si>
    <t>Objective 5.8.8 - Prepare, implement and maintain Individual Development Plans for Billeting personnel</t>
  </si>
  <si>
    <t>Objective 5.8.9 - Maintain updated equipment/software to streamline processes, increase security and reduce worker fatigue/injuries</t>
  </si>
  <si>
    <t>Objective 5.8.10 - Provide training in proper the handling and safe keeping of Personal Identifiable Information</t>
  </si>
  <si>
    <t>Objective 5.8.11 - Maintain controlled access to allow for safety of the workers and patrons</t>
  </si>
  <si>
    <t>South Carolina Army National Guard</t>
  </si>
  <si>
    <t>South Carolina Air National Guard</t>
  </si>
  <si>
    <t>South Carolina Emergency Management Division, South Carolina Army National Guard, South Carolina Air National Guard, South Carolina State Guard</t>
  </si>
  <si>
    <t>South Carolina Army National Guard, South Carolina Air National Guard</t>
  </si>
  <si>
    <t>South Carolina State Guard</t>
  </si>
  <si>
    <t>STARBASE Swamp Fox</t>
  </si>
  <si>
    <t>State Military Museum</t>
  </si>
  <si>
    <t>South Carolina Youth Challenge Academy</t>
  </si>
  <si>
    <t>South Carolina Emergency Management Division, South Carolina Army National Guard, South Carolina Air National Guard, South Carolina State Guard, South Carolina Youth Challenge Academy, STARBASE Swamp Fox, State Military Museum</t>
  </si>
  <si>
    <t>Y</t>
  </si>
  <si>
    <t>COL Brigham Dobson - 1 year</t>
  </si>
  <si>
    <t>Steven Jeffcoat - less than 1 year</t>
  </si>
  <si>
    <t>COL (Ret) Ken Braddock - 1 year</t>
  </si>
  <si>
    <t>Maj Gareth Fleisher - 8 years</t>
  </si>
  <si>
    <r>
      <rPr>
        <u/>
        <sz val="10"/>
        <color theme="1"/>
        <rFont val="Calibri Light"/>
        <family val="2"/>
        <scheme val="major"/>
      </rPr>
      <t>State Government</t>
    </r>
    <r>
      <rPr>
        <sz val="10"/>
        <color theme="1"/>
        <rFont val="Calibri Light"/>
        <family val="2"/>
        <scheme val="major"/>
      </rPr>
      <t xml:space="preserve"> - SC Law Enforcement Division (SLED)</t>
    </r>
  </si>
  <si>
    <r>
      <rPr>
        <u/>
        <sz val="10"/>
        <color theme="1"/>
        <rFont val="Calibri Light"/>
        <family val="2"/>
        <scheme val="major"/>
      </rPr>
      <t>State Government</t>
    </r>
    <r>
      <rPr>
        <sz val="10"/>
        <color theme="1"/>
        <rFont val="Calibri Light"/>
        <family val="2"/>
        <scheme val="major"/>
      </rPr>
      <t xml:space="preserve"> - SC Department of Education                                  </t>
    </r>
    <r>
      <rPr>
        <u/>
        <sz val="10"/>
        <color theme="1"/>
        <rFont val="Calibri Light"/>
        <family val="2"/>
        <scheme val="major"/>
      </rPr>
      <t>Higher Education Institute</t>
    </r>
    <r>
      <rPr>
        <sz val="10"/>
        <color theme="1"/>
        <rFont val="Calibri Light"/>
        <family val="2"/>
        <scheme val="major"/>
      </rPr>
      <t xml:space="preserve"> - Aiken Technical College                           </t>
    </r>
    <r>
      <rPr>
        <u/>
        <sz val="10"/>
        <color theme="1"/>
        <rFont val="Calibri Light"/>
        <family val="2"/>
        <scheme val="major"/>
      </rPr>
      <t>K-12 Education Institute</t>
    </r>
    <r>
      <rPr>
        <sz val="10"/>
        <color theme="1"/>
        <rFont val="Calibri Light"/>
        <family val="2"/>
        <scheme val="major"/>
      </rPr>
      <t xml:space="preserve"> - Aiken County Public School District, Richland County School District 1 </t>
    </r>
  </si>
  <si>
    <r>
      <rPr>
        <u/>
        <sz val="10"/>
        <color theme="1"/>
        <rFont val="Calibri Light"/>
        <family val="2"/>
        <scheme val="major"/>
      </rPr>
      <t>State Government</t>
    </r>
    <r>
      <rPr>
        <sz val="10"/>
        <color theme="1"/>
        <rFont val="Calibri Light"/>
        <family val="2"/>
        <scheme val="major"/>
      </rPr>
      <t xml:space="preserve"> - SC Department of Education                                      </t>
    </r>
    <r>
      <rPr>
        <u/>
        <sz val="10"/>
        <color theme="1"/>
        <rFont val="Calibri Light"/>
        <family val="2"/>
        <scheme val="major"/>
      </rPr>
      <t>K-12 Education Institute</t>
    </r>
    <r>
      <rPr>
        <sz val="10"/>
        <color theme="1"/>
        <rFont val="Calibri Light"/>
        <family val="2"/>
        <scheme val="major"/>
      </rPr>
      <t xml:space="preserve"> - Calhoun County School District, Lexington County School District 1, Lexington County School District 2, Lexington &amp; Richland Counties School District 5, Richland County School District 1, Richland County School District 2, Roman Catholic Diocese of Charleston - Catholic Schools, Sumter School District, Wilson Hall (Private Academy)</t>
    </r>
  </si>
  <si>
    <t>Kim Stenson - 4 years     COL David Gayle - 1 year   LtCol Charles Blount - 1 year                                             LTC (Ret) Robert Dingle - 3 years</t>
  </si>
  <si>
    <t>LTC (Ret) Robert Dingle - 3 years</t>
  </si>
  <si>
    <t>Kim Stenson - 4 years    COL David Gayle - 1 year                                            LTC (Ret) Robert Dingle - 3 years</t>
  </si>
  <si>
    <t>See Note 1</t>
  </si>
  <si>
    <t>Note 1</t>
  </si>
  <si>
    <r>
      <rPr>
        <u/>
        <sz val="10"/>
        <color theme="1"/>
        <rFont val="Calibri Light"/>
        <family val="2"/>
        <scheme val="major"/>
      </rPr>
      <t>Federal Government</t>
    </r>
    <r>
      <rPr>
        <sz val="10"/>
        <color theme="1"/>
        <rFont val="Calibri Light"/>
        <family val="2"/>
        <scheme val="major"/>
      </rPr>
      <t xml:space="preserve"> - Federal Emergency Management Agency; National Oceanic and Atmospheric Administration (National Weather Service) ; Small Business Administration; South Carolina Wing, Civil Air Patrol (CAP); SPAWAR Systems Center Atlantic; US Army Corps of Engineers; US Coast Guard; US Postal Inspection Service</t>
    </r>
  </si>
  <si>
    <r>
      <rPr>
        <u/>
        <sz val="10"/>
        <color theme="1"/>
        <rFont val="Calibri Light"/>
        <family val="2"/>
        <scheme val="major"/>
      </rPr>
      <t>State Government</t>
    </r>
    <r>
      <rPr>
        <sz val="10"/>
        <color theme="1"/>
        <rFont val="Calibri Light"/>
        <family val="2"/>
        <scheme val="major"/>
      </rPr>
      <t xml:space="preserve"> - Office of the Lieutenant Governor's Office on Aging, SC Aeronautics Commission, SC Criminal Justice Academy, SC Department of Administration, SC Department of Commerce, SC Department of Education, SC Department of Health and Environmental Control, SC Department of Labor, Licensing, and Regulation, SC Department of Natural Resources, Office of Regulatory Staff, State Fiscal Accountability Authority, SC Department of Transportation, SC Department of Agriculture ,SC Department of Alcohol and Other Drug Abuse, Office of the State Archeologist ,Department of Archives and History, SC Commission for the Blind, SC Commission on Higher Education, SC Department of Consumer Affairs, SC Department of Corrections, SC Department of Disabilities and Special Needs, South Carolina Educational Television, SC Department of Employment and Workforce, SC Forestry Commission, SC Department of Health and Human Services, SC Commission of Human Affairs, SC Department of Insurance, SC Department of Juvenile Justice, SC Law Enforcement Division (SLED), SC Department of Mental Health, SC Department of Motor Vehicles, SC Commission for Minority Affairs, SC Department of Parks, Recreation, and Tourism, SC Department of Probation, Pardon, and Parole Services, SC Department of Public Safety, SC Public Service Authority, SC Department of Revenue, SC Department of Social Services, State Board for Technical and Comprehensive Education, State Housing Finance and Development, SC State Ports Authority, SC Vocational Rehabilitation Department</t>
    </r>
  </si>
  <si>
    <r>
      <rPr>
        <u/>
        <sz val="10"/>
        <color theme="1"/>
        <rFont val="Calibri Light"/>
        <family val="2"/>
        <scheme val="major"/>
      </rPr>
      <t>Non-Governmental Organization</t>
    </r>
    <r>
      <rPr>
        <sz val="10"/>
        <color theme="1"/>
        <rFont val="Calibri Light"/>
        <family val="2"/>
        <scheme val="major"/>
      </rPr>
      <t xml:space="preserve"> - Adventist Community Service, Amateur Radio Emergency Service (ARES), American Association of Retired Persons (AARP), The American Red Cross, Leading Age of South Carolina, The Salvation Army, Southern Baptist Disaster Relief Services, South Carolina Food Bank Association (Feed America), South Carolina Volunteer, Organizations Active in Disasters (SC VOAD), United Way Association of South Carolina</t>
    </r>
  </si>
  <si>
    <r>
      <rPr>
        <u/>
        <sz val="10"/>
        <color theme="1"/>
        <rFont val="Calibri Light"/>
        <family val="2"/>
        <scheme val="major"/>
      </rPr>
      <t>Higher Education Institute</t>
    </r>
    <r>
      <rPr>
        <sz val="10"/>
        <color theme="1"/>
        <rFont val="Calibri Light"/>
        <family val="2"/>
        <scheme val="major"/>
      </rPr>
      <t xml:space="preserve"> - Clemson University Public Administration, South Carolina Assistive Technical Program, South Carolina Earthquake Education and Preparedness (SCEEP) Program, South Carolina School for the Deaf and Blind, University of South Carolina School of Medicine</t>
    </r>
  </si>
  <si>
    <t>Private Business Organization - SCANA Energy, SC Energy Providers, South Carolina Farm Bureau Federation, South Carolina Insurance News Service, SC Water/Wastewater Agency (SC WARN), Transportation Management Services (TMS)</t>
  </si>
  <si>
    <r>
      <rPr>
        <u/>
        <sz val="10"/>
        <color theme="1"/>
        <rFont val="Calibri Light"/>
        <family val="2"/>
        <scheme val="major"/>
      </rPr>
      <t>Professional Association</t>
    </r>
    <r>
      <rPr>
        <sz val="10"/>
        <color theme="1"/>
        <rFont val="Calibri Light"/>
        <family val="2"/>
        <scheme val="major"/>
      </rPr>
      <t xml:space="preserve"> - Chamber of Commerce of South Carolina, South Carolina Animal Care &amp; Control Association, South Carolina Association of Non-Profit Homes for the Aging, South Carolina Coroners Association, South Carolina CYBER consortium, South Carolina Dental Association, South Carolina Funeral Directors Association, South Carolina Health Care Association, South Carolina Hospital Association , South Carolina Medical Association, South Carolina Mortician's Association, South Carolina Pharmacy Association, South Carolina Radio Amateur Civil Emergency Services (RACES), South Carolina Retail Association, South Carolina Rural Water Association, South Carolina Veterinarians Association, Veterans of Foreign Wars (VFW) SC Department of the US</t>
    </r>
  </si>
  <si>
    <t>COL (Ret) Jackie Fogle - 21 years</t>
  </si>
  <si>
    <t>BG (Ret) John Motley - 9 years</t>
  </si>
  <si>
    <t>1, 2, 3, 4, 5, 6, 7, 8</t>
  </si>
  <si>
    <t>31, 32, 33, 34, 35</t>
  </si>
  <si>
    <t>26, 27</t>
  </si>
  <si>
    <t>17, 18, 19, 20, 21</t>
  </si>
  <si>
    <t>36, 37, 38, 39</t>
  </si>
  <si>
    <t>9, 10, 11, 12, 13, 14, 15, 16</t>
  </si>
  <si>
    <t>1, 2, 3, 4, 5, 6, 7, 8, 9, 10, 15, 21, 31, 32, 33</t>
  </si>
  <si>
    <t xml:space="preserve">23, 24, 25, 26, 27, 28, 29, 30, </t>
  </si>
  <si>
    <t>23, 24, 25, 26</t>
  </si>
  <si>
    <t>23, 24, 25, 26, 27, 28, 29, 30</t>
  </si>
  <si>
    <t>Enterprise Operations</t>
  </si>
  <si>
    <t>Armory Operations</t>
  </si>
  <si>
    <t>Emergency Operation Funds</t>
  </si>
  <si>
    <t>State Capital Projects</t>
  </si>
  <si>
    <t>Federal Army/Air Appropriation</t>
  </si>
  <si>
    <t>Emergency Operations</t>
  </si>
  <si>
    <t>Youth/Post Challenge</t>
  </si>
  <si>
    <t>Federal Capital Projects</t>
  </si>
  <si>
    <t>Recurring</t>
  </si>
  <si>
    <t xml:space="preserve">State  </t>
  </si>
  <si>
    <t xml:space="preserve">Federal   </t>
  </si>
  <si>
    <t>One-time</t>
  </si>
  <si>
    <t>Other</t>
  </si>
  <si>
    <t>Agency</t>
  </si>
  <si>
    <t>Fund #</t>
  </si>
  <si>
    <t>Cash balance as of July 1, 2016 (start of FY 2016-17)</t>
  </si>
  <si>
    <t>3007.000000.000</t>
  </si>
  <si>
    <t>0200.000000.000</t>
  </si>
  <si>
    <t>4500.000000.000</t>
  </si>
  <si>
    <t>Prior to receiving these report guidelines, did the agency have a comprehensive strategic plan?</t>
  </si>
  <si>
    <t>Spent toward Agency's 2016-17 Comprehensive Strategic Plan</t>
  </si>
  <si>
    <t>Civil Air Patrol Pass Through</t>
  </si>
  <si>
    <t xml:space="preserve">Cash balance as of June 30, 2017 (end of FY 2016-17) </t>
  </si>
  <si>
    <t>Cash balance as of June 30, 2018 (end of FY 2017-18) (BUDGETED)</t>
  </si>
  <si>
    <t>Goal 2 - Set the conditions to gain a Brigade Combat Team (BCT)</t>
  </si>
  <si>
    <t>Goal 3 - Ensure joint and relevant force structure at McEntire Joint National Guard Base (JNGB)</t>
  </si>
  <si>
    <t>Cash balance as of July 1, 2017 (start of FY 2017-18)</t>
  </si>
  <si>
    <t>Office of The Adjutant General</t>
  </si>
  <si>
    <t xml:space="preserve"># of Employees utilized </t>
  </si>
  <si>
    <t># of Employees planned to utilize</t>
  </si>
  <si>
    <t>General Appropriations</t>
  </si>
  <si>
    <t>State Appropriation</t>
  </si>
  <si>
    <t>Appropriated monies for State emergencies (as needed)</t>
  </si>
  <si>
    <t>Multi-year projects</t>
  </si>
  <si>
    <t>Monies from energy producers to support the FNF program at SCEMD</t>
  </si>
  <si>
    <t>Cooperative Agreements to support Army/Air National Guard (Federally reimbursed State monies)</t>
  </si>
  <si>
    <t>Federal grants</t>
  </si>
  <si>
    <t>Revenues and expenditures for Dining and Billeting operations</t>
  </si>
  <si>
    <t>Fixed Nuclear Facility (FNF)</t>
  </si>
  <si>
    <t>SCEIS</t>
  </si>
  <si>
    <t>As designated by State Budget</t>
  </si>
  <si>
    <t>Can only be used to support Billeting and Dining operations</t>
  </si>
  <si>
    <t>Can only be used for Armory support and maintenance</t>
  </si>
  <si>
    <t>Can only be used for designated State emergencies</t>
  </si>
  <si>
    <t>For State Capital projects as designated</t>
  </si>
  <si>
    <t>Can only be used to support the FNF program</t>
  </si>
  <si>
    <t>Restricted for use in support of and by language in the Cooperative Agreements</t>
  </si>
  <si>
    <t>Can only be used to support Youth Challenge Academy and Job Challenge operations</t>
  </si>
  <si>
    <t>Monies owed by Federal to State for services provided under Cooperative Agreements</t>
  </si>
  <si>
    <t>Monies awaiting reimbursement from FEMA to State</t>
  </si>
  <si>
    <t>Monies awaiting reimbursement from Department of Labor to State (Post Challenge)</t>
  </si>
  <si>
    <t>Monies owed by NGB Federal Match for grants for State Capital projects</t>
  </si>
  <si>
    <t>National Guard Bureau (NGB) Federal grants for Capital Projects and Military Construction (requires State Match)</t>
  </si>
  <si>
    <t>Majority of Dining operations is shifting from State Operations to Federal Cooperative Agreement</t>
  </si>
  <si>
    <t>Armory/TAG property rental income and expenditures to support Armory Operations</t>
  </si>
  <si>
    <t>Non-appropriated funds for State Match and 100% State funded emergency expenditures</t>
  </si>
  <si>
    <r>
      <t>2016-17 Appropriations &amp; Authorizations to agency (</t>
    </r>
    <r>
      <rPr>
        <u/>
        <sz val="10"/>
        <rFont val="Calibri Light"/>
        <family val="2"/>
        <scheme val="major"/>
      </rPr>
      <t>start</t>
    </r>
    <r>
      <rPr>
        <sz val="10"/>
        <rFont val="Calibri Light"/>
        <family val="2"/>
        <scheme val="major"/>
      </rPr>
      <t xml:space="preserve"> of year)</t>
    </r>
  </si>
  <si>
    <r>
      <t>2016-17 Appropriations &amp; Authorizations to agency (</t>
    </r>
    <r>
      <rPr>
        <u/>
        <sz val="10"/>
        <color theme="1"/>
        <rFont val="Calibri Light"/>
        <family val="2"/>
        <scheme val="major"/>
      </rPr>
      <t>during</t>
    </r>
    <r>
      <rPr>
        <sz val="10"/>
        <color theme="1"/>
        <rFont val="Calibri Light"/>
        <family val="2"/>
        <scheme val="major"/>
      </rPr>
      <t xml:space="preserve"> the year)</t>
    </r>
  </si>
  <si>
    <t>If funding source is multi-year grant, # of years, including this yr., remaining</t>
  </si>
  <si>
    <t>Post Challenge         - 2 yrs.</t>
  </si>
  <si>
    <t>Restricted by language in the Federal Grants</t>
  </si>
  <si>
    <r>
      <t>2017-18 Appropriations &amp; Authorizations to agency (</t>
    </r>
    <r>
      <rPr>
        <u/>
        <sz val="10"/>
        <rFont val="Calibri Light"/>
        <family val="2"/>
        <scheme val="major"/>
      </rPr>
      <t>start</t>
    </r>
    <r>
      <rPr>
        <sz val="10"/>
        <rFont val="Calibri Light"/>
        <family val="2"/>
        <scheme val="major"/>
      </rPr>
      <t xml:space="preserve"> of year)</t>
    </r>
  </si>
  <si>
    <r>
      <t>2017-18 Appropriations &amp; Authorizations to agency (</t>
    </r>
    <r>
      <rPr>
        <u/>
        <sz val="10"/>
        <color theme="1"/>
        <rFont val="Calibri Light"/>
        <family val="2"/>
        <scheme val="major"/>
      </rPr>
      <t>during</t>
    </r>
    <r>
      <rPr>
        <sz val="10"/>
        <color theme="1"/>
        <rFont val="Calibri Light"/>
        <family val="2"/>
        <scheme val="major"/>
      </rPr>
      <t xml:space="preserve"> the year) (BUDGETED)</t>
    </r>
  </si>
  <si>
    <t>Post Challenge               - 1 yr.</t>
  </si>
  <si>
    <t>- Enterprise Operations</t>
  </si>
  <si>
    <t>- Unit Maintenance Fund</t>
  </si>
  <si>
    <t xml:space="preserve"> - Emergency Preparedness</t>
  </si>
  <si>
    <t>COL David Gayle - 1 year LtCol Paul Laymon - 5 years</t>
  </si>
  <si>
    <t>- Fixed Nuclear Facilities</t>
  </si>
  <si>
    <t>- Enhance the capability of the State, State Agencies and organizations, counties, and local governments to respond to emergencies and disasters                                                       - Enhance public perception of the State's ability to respond to emergencies and disasters</t>
  </si>
  <si>
    <t>- Enhance capability of the Guard to respond to local/State events or disasters                                                           - Increased economic impact in State and local communities                                                     - Enhance public perception of the Guard                                - Positive impact on Service Member morale and retention</t>
  </si>
  <si>
    <t>Includes $1M State appropriation to SC Department of Education for Youth Challenge</t>
  </si>
  <si>
    <t>- Armory Operations  (50% Federal/50% State)</t>
  </si>
  <si>
    <t>- Enhance capability of the Guard and Agency to conduct training, and respond to local/State events or disasters                                                           - Positive impact on Service Member and employee morale and retention</t>
  </si>
  <si>
    <r>
      <t xml:space="preserve">Responsible Employee Name &amp; Time staff member has been responsible for the goal or objective </t>
    </r>
    <r>
      <rPr>
        <sz val="10"/>
        <rFont val="Calibri Light"/>
        <family val="2"/>
        <scheme val="major"/>
      </rPr>
      <t/>
    </r>
  </si>
  <si>
    <t>Does this person have input into the budget for this goal, strategy or objective?</t>
  </si>
  <si>
    <t>Partner(s), by segment, the agency works with to achieve the objective</t>
  </si>
  <si>
    <t>2017-18 Comprehensive Strategic Plan Part and Description</t>
  </si>
  <si>
    <t>Intended Public Benefit/Outcome:</t>
  </si>
  <si>
    <t xml:space="preserve">FTEs available </t>
  </si>
  <si>
    <t>FTEs filled at start of year</t>
  </si>
  <si>
    <t>105 FTE                 47 Temp                 275 Grant                31 Time Limited</t>
  </si>
  <si>
    <t>107 FTE                 
55 Temp                 
278 Grant                
33 Time Limited</t>
  </si>
  <si>
    <t>Appropriated and Authorized</t>
  </si>
  <si>
    <t>Percentage of Total Appropriated and Authorized to Spend</t>
  </si>
  <si>
    <t>No external partners</t>
  </si>
  <si>
    <t>Same as above</t>
  </si>
  <si>
    <t>- Enhance capability of the Guard and Agency to respond to local/State events or disasters
- Increased economic impact in State and local communities
- Enhance public perception of the Guard and Agency
- Positive impact on Service Member and employee morale and retention</t>
  </si>
  <si>
    <t>- Enhance capability of the Guard and Agency to respond to local/State events or disasters
- Increased economic impact in State and local communities
- Enhance public perception of the Guard and Agency
- Positive impact on Service Member and employee retention</t>
  </si>
  <si>
    <t>- Enhance the capability of the State, State Agencies and organizations, counties, and local governments to respond to emergencies and disasters
- Enhance public perception of the State's ability to respond to emergencies and disasters</t>
  </si>
  <si>
    <t>- Enhance capability of the Guard and Agency to conduct training, and respond to local/State events or disasters
- Decreased potential for violent or criminal activity on Agency premises
- Positive impact on Service Member and employee morale and retention</t>
  </si>
  <si>
    <t xml:space="preserve">- Enhance the capability of the State, State Agencies and organizations, counties, and local governments to respond to emergencies and disasters
- Enhance public perception of the State's ability to respond to emergencies and disasters 
- Enhance public perception of the State Guard and Agency </t>
  </si>
  <si>
    <t xml:space="preserve">- Enhance the STEM educational resources of the local school systems 
- Increase student interest in STEM based higher education and careers
- Enhance public perception of the Guard and Agency           </t>
  </si>
  <si>
    <t xml:space="preserve">- Provide an alternate program for challenged youth to produce graduates with the values, and life skills, education, and self-discipline necessary to succeed as productive citizens
- Decreased potential for future anti-social/criminal behavior and increased potential for individuals to become responsible, tax paying citizens
- Enhance public perception of the Guard and Agency </t>
  </si>
  <si>
    <t xml:space="preserve">- Increase the public knowledge and awareness of the National Guard
- Enhance the history educational resources of the local school systems
- Enhance public perception of the Guard and Agency </t>
  </si>
  <si>
    <t>- Enhance capability of the Guard and Agency to conduct training, and respond to local/State events or disasters
- Positive impact on Service Member and employee retention</t>
  </si>
  <si>
    <t>12 FTE
9 Temp
41 Grant
1 Time Limited</t>
  </si>
  <si>
    <t>4 FTE
2 Temp
3 Grant
0 Time Limited</t>
  </si>
  <si>
    <t>3 FTE
1 Temp
33 Grant
0 Time Limited</t>
  </si>
  <si>
    <t>4 FTE
1 Temp
5 Grant0 Time Limited</t>
  </si>
  <si>
    <t>41 FTE
2 Temp
7 Grant
0 Time Limited</t>
  </si>
  <si>
    <t>2 FTE
2 Temp
31 Grant
0 Time Limited</t>
  </si>
  <si>
    <t>4 FTE
2 Temp
0 Grant
0 Time Limited</t>
  </si>
  <si>
    <t>2 FTE
3 Temp
4 Grant
0 Time Limited</t>
  </si>
  <si>
    <t>2 FTE
13 Temp
60 Grant
0 Time Limited</t>
  </si>
  <si>
    <t>4 FTE
3 Temp
0 Grant
0 Time Limited</t>
  </si>
  <si>
    <t>13 FTE
1 Temp
23 Grant
0 Time Limited</t>
  </si>
  <si>
    <t>5 FTE
0 Temp
47 Grant
0 Time Limited</t>
  </si>
  <si>
    <t>4 FTE
4 Temp
0 Grant
30 Time Limited</t>
  </si>
  <si>
    <t>13 FTE
14 Temp
68 Grant
1 Time Limited</t>
  </si>
  <si>
    <t>4 FTE
1 Temp
4 Grant
0 Time Limited</t>
  </si>
  <si>
    <t>9 FTE
1 Temp
44 Grant
0 Time Limited</t>
  </si>
  <si>
    <t>3 FTE
0 Temp
8 Grant
0 Time Limited</t>
  </si>
  <si>
    <t>41 FTE
3 Temp
7 Grant
0 Time Limited</t>
  </si>
  <si>
    <t>2 FTE
2 Temp
29 Grant
0 Time Limited</t>
  </si>
  <si>
    <t>5 FTE
2 Temp
0 Grant
0 Time Limited</t>
  </si>
  <si>
    <t>2 FTE
4 Temp
5 Grant
0 Time Limited</t>
  </si>
  <si>
    <t>2 FTE
19 Temp
46 Grant
0 Time Limited</t>
  </si>
  <si>
    <t>16 FTE
2 Temp
25 Grant
0 Time Limited</t>
  </si>
  <si>
    <t>3 FTE
1 Temp
53 Grant
0 Time Limited</t>
  </si>
  <si>
    <t>4 FTE
4 Temp
0 Grant
32 Time Limited</t>
  </si>
  <si>
    <t>Readiness Status of Air Guard facilities (Federal facilites) is consoidated, tracked, and monitored at the federal (NGB) level</t>
  </si>
  <si>
    <t>- General Fund
- Education Improvement</t>
  </si>
  <si>
    <t>- General Fund
- Civil Contingency
- Education  Improvement</t>
  </si>
  <si>
    <t>- Emergency Operations Funds
- State Emergency Commodites - Restrictive
- Increased Enforcement Collections
- Emergency Management Assistance Compact (EMAC)</t>
  </si>
  <si>
    <t>- Capital Projects (State Appropriated)
- State Appropriated
- Capital Reserve Funds Operations
- Capital Projects (Other Funds)</t>
  </si>
  <si>
    <t>- Army Guard Contracts (Federal)
- Air Guard Contracts (Federal)</t>
  </si>
  <si>
    <t>- Disaster Preparedness (Federal)
- Hazardous Materials Transportation Act
- Radiological Emergency Response
- Adjutant General Public Assistance
- 2015 Severe Flood
- 2016 Hurricane Matthew</t>
  </si>
  <si>
    <t>- Army Guard Contracts (Federal)
- Federal (Other)</t>
  </si>
  <si>
    <t>- Capital Projects (Federally Funded)
- Capital Projects (State Funded)
- Capital Project – Federal Funds – Internal Funds – Repairs and Maintenance</t>
  </si>
  <si>
    <t>10010000
49730000</t>
  </si>
  <si>
    <t>10010000
10140000
49730000</t>
  </si>
  <si>
    <t>30350015
30350086
34E40000
31650000</t>
  </si>
  <si>
    <t>36008000
36038000
36340000
39078000</t>
  </si>
  <si>
    <t>51780000
51790000</t>
  </si>
  <si>
    <t>51800000
52360000
53990000
55110000
55110001
55110002</t>
  </si>
  <si>
    <t>51780000
50550000</t>
  </si>
  <si>
    <t>57878000
57878001
57878011</t>
  </si>
  <si>
    <t>0100.010000.000
0100.060000x000
0101.110000x00
0102.150000x000
0200.000000.000
1508.000000.000
2503.000000.000
4000.000000.000
4500.000000.000
5000.010000.000
9500.050000.000
2501.100000x000</t>
  </si>
  <si>
    <t>0100.010000.000
0105.030000x000
9810.100000x000
4500.000000.000
9801.590000x000
9800.610000x000</t>
  </si>
  <si>
    <t>0105.030000x000
4500.000000.000</t>
  </si>
  <si>
    <t>9900.972200.000
9900.974100.000
9900975100.000
9900.976500.000
9900.976900.000
9900.978700.000
9901.977300.000
9901.978800.000
9901.978900.000
9900.976600.000
9900.977000.000</t>
  </si>
  <si>
    <t xml:space="preserve">2503.000000.000
4000.000000.000  </t>
  </si>
  <si>
    <t>2503.000000.000
0100.010000.000</t>
  </si>
  <si>
    <t>-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t>
  </si>
  <si>
    <t xml:space="preserve">- Administration
- State Active Duty
- State Active Duty (Clothing or Uniforms)
- Emergency Preparedness
- 2014 Ice Storm
- 2015 Severe Flooding </t>
  </si>
  <si>
    <t>- State Active Duty
- Emergency Preparedness</t>
  </si>
  <si>
    <t>-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t>
  </si>
  <si>
    <t>- Armory Operations (75% Federal/25% State)
- McEntire ANG Base</t>
  </si>
  <si>
    <t xml:space="preserve">- Armory Operations (75% Federal/25% State)
- Administration </t>
  </si>
  <si>
    <r>
      <rPr>
        <b/>
        <u/>
        <sz val="10"/>
        <color theme="1"/>
        <rFont val="Calibri Light"/>
        <family val="2"/>
        <scheme val="major"/>
      </rPr>
      <t>Mission</t>
    </r>
    <r>
      <rPr>
        <sz val="10"/>
        <color theme="1"/>
        <rFont val="Calibri Light"/>
        <family val="2"/>
        <scheme val="major"/>
      </rPr>
      <t xml:space="preserve">:
• Provide combat-ready units to the U.S. Army and U.S. Air Force.
• Provide planning, coordination and military capabilities in response to State emergencies.
• Add value to the State of South Carolina and nation with community-based organizations, partnerships, Soldiers, Airmen, and employees ready to meet the challenges of the 21st century.
</t>
    </r>
    <r>
      <rPr>
        <u/>
        <sz val="10"/>
        <color theme="1"/>
        <rFont val="Calibri Light"/>
        <family val="2"/>
        <scheme val="major"/>
      </rPr>
      <t>Legal Basis</t>
    </r>
    <r>
      <rPr>
        <sz val="10"/>
        <color theme="1"/>
        <rFont val="Calibri Light"/>
        <family val="2"/>
        <scheme val="major"/>
      </rPr>
      <t xml:space="preserve">:
Federal Statutes:    • Title 10 - Armed Forces  • Title 32 - National Guard  • Title 50 - War and National Defense
State Statutes:    • Title 1 - Administration Of The Government  • Title 23 - Law Enforcement And Public Safety  • Title 25 - Military, Civil Defense and Veterans Affairs                                                                                                                                                                       </t>
    </r>
  </si>
  <si>
    <r>
      <rPr>
        <b/>
        <u/>
        <sz val="10"/>
        <color theme="1"/>
        <rFont val="Calibri Light"/>
        <family val="2"/>
        <scheme val="major"/>
      </rPr>
      <t>Vision</t>
    </r>
    <r>
      <rPr>
        <sz val="10"/>
        <color theme="1"/>
        <rFont val="Calibri Light"/>
        <family val="2"/>
        <scheme val="major"/>
      </rPr>
      <t xml:space="preserve">:  To be ready to execute missions today with a relevant force structure composed of resilient Service members, employees and families, who are responsible to the nation, communities, families, Soldiers and Airmen.
</t>
    </r>
    <r>
      <rPr>
        <u/>
        <sz val="10"/>
        <color theme="1"/>
        <rFont val="Calibri Light"/>
        <family val="2"/>
        <scheme val="major"/>
      </rPr>
      <t>Legal Basis</t>
    </r>
    <r>
      <rPr>
        <sz val="10"/>
        <color theme="1"/>
        <rFont val="Calibri Light"/>
        <family val="2"/>
        <scheme val="major"/>
      </rPr>
      <t xml:space="preserve">:
Federal Statutes:    • Title 10 - Armed Forces  • Title 32 - National Guard  • Title 50 - War and National Defense
State Statutes:    • Title 1 - Administration Of The Government  • Title 23 - Law Enforcement And Public Safety  • Title 25 - Military, Civil Defense and Veterans Affairs                                                                                                                                                                                                                                              </t>
    </r>
  </si>
  <si>
    <t>Monies budgeted are based on Federal estimates for State services provided under Cooperative Agreements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</si>
</sst>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quot;$&quot;#,##0"/>
    <numFmt numFmtId="165" formatCode="[$-409]d\-mmm\-yy;@"/>
  </numFmts>
  <fonts count="20" x14ac:knownFonts="1">
    <font>
      <sz val="10"/>
      <color theme="1"/>
      <name val="Arial"/>
      <family val="2"/>
    </font>
    <font>
      <sz val="11"/>
      <color theme="1"/>
      <name val="Calibri"/>
      <family val="2"/>
      <scheme val="minor"/>
    </font>
    <font>
      <b/>
      <u/>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u/>
      <sz val="10"/>
      <name val="Calibri Light"/>
      <family val="2"/>
      <scheme val="major"/>
    </font>
    <font>
      <b/>
      <sz val="10"/>
      <color theme="1"/>
      <name val="Calibri Light"/>
      <family val="2"/>
    </font>
    <font>
      <sz val="10"/>
      <color theme="1"/>
      <name val="Calibri Light"/>
      <family val="2"/>
      <scheme val="major"/>
    </font>
    <font>
      <b/>
      <sz val="10"/>
      <color theme="1"/>
      <name val="Calibri Light"/>
      <family val="2"/>
      <scheme val="major"/>
    </font>
    <font>
      <b/>
      <u/>
      <sz val="10"/>
      <color theme="1"/>
      <name val="Calibri Light"/>
      <family val="2"/>
      <scheme val="major"/>
    </font>
    <font>
      <sz val="11"/>
      <color theme="1"/>
      <name val="Calibri Light"/>
      <family val="2"/>
      <scheme val="major"/>
    </font>
    <font>
      <sz val="11"/>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style="thick">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ck">
        <color auto="1"/>
      </left>
      <right/>
      <top/>
      <bottom/>
      <diagonal/>
    </border>
    <border>
      <left style="thick">
        <color auto="1"/>
      </left>
      <right/>
      <top style="thin">
        <color indexed="64"/>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style="medium">
        <color indexed="64"/>
      </right>
      <top style="thin">
        <color auto="1"/>
      </top>
      <bottom style="thick">
        <color auto="1"/>
      </bottom>
      <diagonal/>
    </border>
    <border>
      <left/>
      <right/>
      <top style="thin">
        <color auto="1"/>
      </top>
      <bottom style="thick">
        <color auto="1"/>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324">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7" fillId="0" borderId="1" xfId="0" applyFont="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9"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12" fillId="4" borderId="0" xfId="0" applyFont="1" applyFill="1" applyBorder="1" applyAlignment="1">
      <alignment horizontal="left" vertical="top" wrapText="1"/>
    </xf>
    <xf numFmtId="164" fontId="10" fillId="0" borderId="0" xfId="0" applyNumberFormat="1" applyFont="1" applyFill="1" applyBorder="1" applyAlignment="1">
      <alignment horizontal="left" vertical="top" wrapText="1"/>
    </xf>
    <xf numFmtId="164" fontId="3" fillId="0" borderId="0" xfId="0" applyNumberFormat="1" applyFont="1" applyFill="1" applyBorder="1" applyAlignment="1">
      <alignment horizontal="left" vertical="top" wrapText="1"/>
    </xf>
    <xf numFmtId="49" fontId="3" fillId="0" borderId="0" xfId="0" applyNumberFormat="1"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Alignment="1">
      <alignment vertical="top" wrapText="1"/>
    </xf>
    <xf numFmtId="0" fontId="6"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7" fillId="0" borderId="0" xfId="0" applyFont="1" applyFill="1" applyBorder="1" applyAlignment="1">
      <alignment horizontal="center" vertical="top" wrapText="1"/>
    </xf>
    <xf numFmtId="0" fontId="9" fillId="2" borderId="9" xfId="0" applyFont="1" applyFill="1" applyBorder="1" applyAlignment="1">
      <alignment horizontal="left" vertical="top" wrapText="1"/>
    </xf>
    <xf numFmtId="0" fontId="9" fillId="0" borderId="19" xfId="0" applyFont="1" applyFill="1" applyBorder="1" applyAlignment="1">
      <alignment horizontal="right" vertical="top" wrapText="1"/>
    </xf>
    <xf numFmtId="0" fontId="3" fillId="0" borderId="0" xfId="0" applyFont="1" applyFill="1" applyBorder="1" applyAlignment="1">
      <alignment horizontal="right" vertical="top" wrapText="1"/>
    </xf>
    <xf numFmtId="164" fontId="3" fillId="0" borderId="0" xfId="0" applyNumberFormat="1" applyFont="1" applyFill="1" applyBorder="1" applyAlignment="1">
      <alignment horizontal="right" vertical="top" wrapText="1"/>
    </xf>
    <xf numFmtId="164" fontId="10" fillId="0" borderId="0" xfId="0" applyNumberFormat="1" applyFont="1" applyFill="1" applyBorder="1" applyAlignment="1">
      <alignment horizontal="right" vertical="top" wrapText="1"/>
    </xf>
    <xf numFmtId="0" fontId="6" fillId="0" borderId="0" xfId="0" applyFont="1" applyFill="1" applyBorder="1" applyAlignment="1">
      <alignment horizontal="right" vertical="top" wrapText="1"/>
    </xf>
    <xf numFmtId="0" fontId="7" fillId="2" borderId="9" xfId="0" applyFont="1" applyFill="1" applyBorder="1" applyAlignment="1">
      <alignment vertical="top" wrapText="1"/>
    </xf>
    <xf numFmtId="0" fontId="9" fillId="0" borderId="0" xfId="0" applyFont="1" applyFill="1" applyBorder="1" applyAlignment="1">
      <alignment horizontal="right" vertical="top" wrapText="1"/>
    </xf>
    <xf numFmtId="49" fontId="10" fillId="3" borderId="0" xfId="0" applyNumberFormat="1" applyFont="1" applyFill="1" applyBorder="1" applyAlignment="1">
      <alignment horizontal="left" vertical="top" wrapText="1"/>
    </xf>
    <xf numFmtId="0" fontId="10" fillId="0" borderId="0" xfId="0" applyFont="1" applyFill="1" applyBorder="1" applyAlignment="1">
      <alignment horizontal="right" vertical="top" wrapText="1"/>
    </xf>
    <xf numFmtId="49" fontId="9" fillId="2" borderId="9" xfId="0" applyNumberFormat="1" applyFont="1" applyFill="1" applyBorder="1" applyAlignment="1">
      <alignment horizontal="left" vertical="top" wrapText="1"/>
    </xf>
    <xf numFmtId="0" fontId="7" fillId="3" borderId="0" xfId="0" applyFont="1" applyFill="1" applyBorder="1" applyAlignment="1">
      <alignment horizontal="right" vertical="top" wrapText="1"/>
    </xf>
    <xf numFmtId="0" fontId="3" fillId="0" borderId="0" xfId="0" applyFont="1" applyFill="1" applyAlignment="1">
      <alignment horizontal="center" vertical="top" wrapText="1"/>
    </xf>
    <xf numFmtId="0" fontId="7" fillId="2" borderId="9" xfId="0" applyFont="1" applyFill="1" applyBorder="1" applyAlignment="1">
      <alignment horizontal="left" vertical="top" wrapText="1"/>
    </xf>
    <xf numFmtId="0" fontId="10" fillId="0" borderId="21" xfId="0" applyFont="1" applyFill="1" applyBorder="1" applyAlignment="1">
      <alignment horizontal="left" vertical="top" wrapText="1"/>
    </xf>
    <xf numFmtId="42" fontId="3" fillId="0" borderId="0" xfId="0" applyNumberFormat="1" applyFont="1" applyFill="1" applyBorder="1" applyAlignment="1">
      <alignment horizontal="right" vertical="top" wrapText="1"/>
    </xf>
    <xf numFmtId="42" fontId="10" fillId="0" borderId="0" xfId="0" applyNumberFormat="1" applyFont="1" applyFill="1" applyBorder="1" applyAlignment="1">
      <alignment horizontal="right" vertical="top" wrapText="1"/>
    </xf>
    <xf numFmtId="42" fontId="10" fillId="0" borderId="22" xfId="0" applyNumberFormat="1" applyFont="1" applyFill="1" applyBorder="1" applyAlignment="1">
      <alignment horizontal="right" vertical="top" wrapText="1"/>
    </xf>
    <xf numFmtId="42" fontId="3" fillId="0" borderId="22" xfId="0" applyNumberFormat="1" applyFont="1" applyFill="1" applyBorder="1" applyAlignment="1">
      <alignment horizontal="right" vertical="top" wrapText="1"/>
    </xf>
    <xf numFmtId="164" fontId="9" fillId="2" borderId="12" xfId="0" applyNumberFormat="1" applyFont="1" applyFill="1" applyBorder="1" applyAlignment="1">
      <alignment horizontal="right" vertical="top" wrapText="1"/>
    </xf>
    <xf numFmtId="49" fontId="10" fillId="0" borderId="21" xfId="0" applyNumberFormat="1" applyFont="1" applyFill="1" applyBorder="1" applyAlignment="1">
      <alignment horizontal="left" vertical="top" wrapText="1"/>
    </xf>
    <xf numFmtId="42" fontId="3" fillId="3" borderId="0" xfId="0" applyNumberFormat="1" applyFont="1" applyFill="1" applyBorder="1" applyAlignment="1">
      <alignment horizontal="right" vertical="top" wrapText="1"/>
    </xf>
    <xf numFmtId="42" fontId="10" fillId="0" borderId="6" xfId="0" applyNumberFormat="1" applyFont="1" applyFill="1" applyBorder="1" applyAlignment="1">
      <alignment horizontal="right" vertical="top" wrapText="1"/>
    </xf>
    <xf numFmtId="0" fontId="9" fillId="0" borderId="24" xfId="0" applyFont="1" applyFill="1" applyBorder="1" applyAlignment="1">
      <alignment horizontal="left" vertical="top" wrapText="1"/>
    </xf>
    <xf numFmtId="0" fontId="3" fillId="0" borderId="19" xfId="0" applyFont="1" applyBorder="1" applyAlignment="1">
      <alignment vertical="top" wrapText="1"/>
    </xf>
    <xf numFmtId="42" fontId="10" fillId="0" borderId="20" xfId="0" applyNumberFormat="1" applyFont="1" applyFill="1" applyBorder="1" applyAlignment="1">
      <alignment horizontal="right" vertical="top" wrapText="1"/>
    </xf>
    <xf numFmtId="0" fontId="3" fillId="0" borderId="23" xfId="0" applyFont="1" applyBorder="1" applyAlignment="1">
      <alignment vertical="top" wrapText="1"/>
    </xf>
    <xf numFmtId="0" fontId="10" fillId="0" borderId="19" xfId="0" applyFont="1" applyFill="1" applyBorder="1" applyAlignment="1">
      <alignment horizontal="left" vertical="top" wrapText="1"/>
    </xf>
    <xf numFmtId="42" fontId="3" fillId="0" borderId="20" xfId="0" applyNumberFormat="1" applyFont="1" applyFill="1" applyBorder="1" applyAlignment="1">
      <alignment horizontal="right" vertical="top" wrapText="1"/>
    </xf>
    <xf numFmtId="42" fontId="10" fillId="2" borderId="0" xfId="0" applyNumberFormat="1" applyFont="1" applyFill="1" applyBorder="1" applyAlignment="1">
      <alignment horizontal="right" vertical="top" wrapText="1"/>
    </xf>
    <xf numFmtId="42" fontId="3" fillId="2" borderId="22" xfId="0" applyNumberFormat="1" applyFont="1" applyFill="1" applyBorder="1" applyAlignment="1">
      <alignment horizontal="right" vertical="top" wrapText="1"/>
    </xf>
    <xf numFmtId="42" fontId="10" fillId="2" borderId="6" xfId="0" applyNumberFormat="1" applyFont="1" applyFill="1" applyBorder="1" applyAlignment="1">
      <alignment horizontal="right" vertical="top" wrapText="1"/>
    </xf>
    <xf numFmtId="42" fontId="10" fillId="2" borderId="20" xfId="0" applyNumberFormat="1" applyFont="1" applyFill="1" applyBorder="1" applyAlignment="1">
      <alignment horizontal="right" vertical="top" wrapText="1"/>
    </xf>
    <xf numFmtId="42" fontId="10" fillId="2" borderId="22" xfId="0" applyNumberFormat="1" applyFont="1" applyFill="1" applyBorder="1" applyAlignment="1">
      <alignment horizontal="right" vertical="top" wrapText="1"/>
    </xf>
    <xf numFmtId="42" fontId="3" fillId="2" borderId="0" xfId="0" applyNumberFormat="1" applyFont="1" applyFill="1" applyBorder="1" applyAlignment="1">
      <alignment horizontal="right" vertical="top" wrapText="1"/>
    </xf>
    <xf numFmtId="42" fontId="3" fillId="2" borderId="20" xfId="0" applyNumberFormat="1" applyFont="1" applyFill="1" applyBorder="1" applyAlignment="1">
      <alignment horizontal="right" vertical="top" wrapText="1"/>
    </xf>
    <xf numFmtId="0" fontId="10" fillId="0" borderId="12" xfId="0" applyFont="1" applyFill="1" applyBorder="1" applyAlignment="1">
      <alignment horizontal="left" vertical="top" wrapText="1"/>
    </xf>
    <xf numFmtId="42" fontId="9" fillId="2" borderId="0" xfId="0" applyNumberFormat="1" applyFont="1" applyFill="1" applyBorder="1" applyAlignment="1">
      <alignment horizontal="center" vertical="top" wrapText="1"/>
    </xf>
    <xf numFmtId="42" fontId="9" fillId="2" borderId="20" xfId="0" applyNumberFormat="1" applyFont="1" applyFill="1" applyBorder="1" applyAlignment="1">
      <alignment horizontal="right" vertical="top" wrapText="1"/>
    </xf>
    <xf numFmtId="42" fontId="7" fillId="2" borderId="6" xfId="0" applyNumberFormat="1" applyFont="1" applyFill="1" applyBorder="1" applyAlignment="1">
      <alignment horizontal="right" vertical="top" wrapText="1"/>
    </xf>
    <xf numFmtId="42" fontId="7" fillId="2" borderId="0" xfId="0" applyNumberFormat="1" applyFont="1" applyFill="1" applyBorder="1" applyAlignment="1">
      <alignment horizontal="right" vertical="top" wrapText="1"/>
    </xf>
    <xf numFmtId="42" fontId="7" fillId="2" borderId="22" xfId="0" applyNumberFormat="1" applyFont="1" applyFill="1" applyBorder="1" applyAlignment="1">
      <alignment horizontal="right" vertical="top" wrapText="1"/>
    </xf>
    <xf numFmtId="42" fontId="7" fillId="2" borderId="20" xfId="0" applyNumberFormat="1" applyFont="1" applyFill="1" applyBorder="1" applyAlignment="1">
      <alignment horizontal="right" vertical="top" wrapText="1"/>
    </xf>
    <xf numFmtId="42" fontId="7" fillId="2" borderId="20" xfId="0"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49" fontId="9" fillId="3" borderId="19" xfId="0" applyNumberFormat="1" applyFont="1" applyFill="1" applyBorder="1" applyAlignment="1">
      <alignment horizontal="left" vertical="top" wrapText="1"/>
    </xf>
    <xf numFmtId="0" fontId="10" fillId="0" borderId="20" xfId="0" applyFont="1" applyFill="1" applyBorder="1" applyAlignment="1">
      <alignment horizontal="left" vertical="top" wrapText="1"/>
    </xf>
    <xf numFmtId="0" fontId="3" fillId="0" borderId="20" xfId="0" applyFont="1" applyFill="1" applyBorder="1" applyAlignment="1">
      <alignment horizontal="right" vertical="top" wrapText="1"/>
    </xf>
    <xf numFmtId="42" fontId="3" fillId="2" borderId="20" xfId="0" applyNumberFormat="1" applyFont="1" applyFill="1" applyBorder="1" applyAlignment="1">
      <alignment horizontal="left" vertical="top" wrapText="1"/>
    </xf>
    <xf numFmtId="42" fontId="9" fillId="2" borderId="12" xfId="0" applyNumberFormat="1" applyFont="1" applyFill="1" applyBorder="1" applyAlignment="1">
      <alignment horizontal="right" vertical="top" wrapText="1"/>
    </xf>
    <xf numFmtId="42" fontId="9" fillId="0" borderId="0" xfId="0" applyNumberFormat="1" applyFont="1" applyFill="1" applyBorder="1" applyAlignment="1">
      <alignment horizontal="right" vertical="top" wrapText="1"/>
    </xf>
    <xf numFmtId="164" fontId="10" fillId="0" borderId="21" xfId="0" applyNumberFormat="1" applyFont="1" applyFill="1" applyBorder="1" applyAlignment="1">
      <alignment horizontal="left" vertical="top" wrapText="1"/>
    </xf>
    <xf numFmtId="0" fontId="9" fillId="2" borderId="0" xfId="0" applyNumberFormat="1" applyFont="1" applyFill="1" applyBorder="1" applyAlignment="1">
      <alignment horizontal="right" vertical="top" wrapText="1"/>
    </xf>
    <xf numFmtId="49" fontId="10" fillId="0" borderId="19" xfId="0" applyNumberFormat="1" applyFont="1" applyFill="1" applyBorder="1" applyAlignment="1">
      <alignment horizontal="left" vertical="top" wrapText="1"/>
    </xf>
    <xf numFmtId="164" fontId="9" fillId="2" borderId="0" xfId="0" applyNumberFormat="1" applyFont="1" applyFill="1" applyBorder="1" applyAlignment="1">
      <alignment horizontal="right" vertical="top" wrapText="1"/>
    </xf>
    <xf numFmtId="14" fontId="7" fillId="0" borderId="0" xfId="0" applyNumberFormat="1" applyFont="1" applyBorder="1" applyAlignment="1">
      <alignment horizontal="left" vertical="top" wrapText="1"/>
    </xf>
    <xf numFmtId="164" fontId="7" fillId="2"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164" fontId="7" fillId="2" borderId="20" xfId="0" applyNumberFormat="1" applyFont="1" applyFill="1" applyBorder="1" applyAlignment="1">
      <alignment horizontal="right" vertical="top" wrapText="1"/>
    </xf>
    <xf numFmtId="164" fontId="7" fillId="0" borderId="0" xfId="0" applyNumberFormat="1" applyFont="1" applyFill="1" applyBorder="1" applyAlignment="1">
      <alignment horizontal="right" vertical="top" wrapText="1"/>
    </xf>
    <xf numFmtId="0" fontId="7" fillId="2" borderId="20" xfId="0" applyFont="1" applyFill="1" applyBorder="1" applyAlignment="1">
      <alignment horizontal="right" vertical="top" wrapText="1"/>
    </xf>
    <xf numFmtId="0" fontId="7" fillId="2" borderId="22" xfId="0" applyFont="1" applyFill="1" applyBorder="1" applyAlignment="1">
      <alignment horizontal="right" vertical="top" wrapText="1"/>
    </xf>
    <xf numFmtId="0" fontId="7" fillId="2" borderId="0" xfId="0" applyNumberFormat="1" applyFont="1" applyFill="1" applyBorder="1" applyAlignment="1">
      <alignment horizontal="right" vertical="top" wrapText="1"/>
    </xf>
    <xf numFmtId="164" fontId="9" fillId="0" borderId="0" xfId="0" applyNumberFormat="1" applyFont="1" applyFill="1" applyBorder="1" applyAlignment="1">
      <alignment horizontal="center" vertical="top" wrapText="1"/>
    </xf>
    <xf numFmtId="0" fontId="7" fillId="0" borderId="0" xfId="0" applyFont="1" applyAlignment="1">
      <alignment vertical="top" wrapText="1"/>
    </xf>
    <xf numFmtId="0" fontId="7" fillId="2" borderId="20" xfId="0" applyNumberFormat="1" applyFont="1" applyFill="1" applyBorder="1" applyAlignment="1">
      <alignment horizontal="right" vertical="top" wrapText="1"/>
    </xf>
    <xf numFmtId="0" fontId="3" fillId="2" borderId="0" xfId="0" applyFont="1" applyFill="1" applyBorder="1" applyAlignment="1">
      <alignment horizontal="center" vertical="top" wrapText="1"/>
    </xf>
    <xf numFmtId="0" fontId="11" fillId="0" borderId="27" xfId="0" applyFont="1" applyFill="1" applyBorder="1" applyAlignment="1">
      <alignment vertical="top" wrapText="1"/>
    </xf>
    <xf numFmtId="0" fontId="11" fillId="0" borderId="0" xfId="0" applyFont="1" applyFill="1" applyBorder="1" applyAlignment="1">
      <alignment vertical="top" wrapText="1"/>
    </xf>
    <xf numFmtId="0" fontId="11" fillId="4" borderId="0" xfId="0" applyFont="1" applyFill="1" applyBorder="1" applyAlignment="1">
      <alignment vertical="top" wrapText="1"/>
    </xf>
    <xf numFmtId="0" fontId="7" fillId="0" borderId="1"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7" fillId="0" borderId="0" xfId="0" applyFont="1" applyBorder="1" applyAlignment="1">
      <alignment horizontal="left" vertical="top" wrapText="1"/>
    </xf>
    <xf numFmtId="0" fontId="3" fillId="0" borderId="0" xfId="0" applyFont="1" applyAlignment="1">
      <alignment horizontal="left" vertical="top" wrapText="1"/>
    </xf>
    <xf numFmtId="0" fontId="12" fillId="4" borderId="0" xfId="0" applyFont="1" applyFill="1" applyBorder="1" applyAlignment="1">
      <alignment vertical="center" wrapText="1"/>
    </xf>
    <xf numFmtId="0" fontId="7" fillId="0" borderId="8" xfId="0" applyFont="1" applyBorder="1" applyAlignment="1">
      <alignment vertical="center" wrapText="1"/>
    </xf>
    <xf numFmtId="0" fontId="3" fillId="0" borderId="30" xfId="0" applyFont="1" applyBorder="1" applyAlignment="1">
      <alignment vertical="center" wrapText="1"/>
    </xf>
    <xf numFmtId="42" fontId="9" fillId="2" borderId="22" xfId="0" applyNumberFormat="1" applyFont="1" applyFill="1" applyBorder="1" applyAlignment="1">
      <alignment horizontal="center" vertical="top" wrapText="1"/>
    </xf>
    <xf numFmtId="0" fontId="3" fillId="0" borderId="27" xfId="0" applyFont="1" applyBorder="1" applyAlignment="1">
      <alignment vertical="center" wrapText="1"/>
    </xf>
    <xf numFmtId="0" fontId="3" fillId="0" borderId="26" xfId="0" applyFont="1" applyBorder="1" applyAlignment="1">
      <alignment vertical="top" wrapText="1"/>
    </xf>
    <xf numFmtId="0" fontId="11" fillId="4" borderId="0" xfId="0" applyFont="1" applyFill="1" applyBorder="1" applyAlignment="1">
      <alignment horizontal="left" vertical="top" wrapText="1"/>
    </xf>
    <xf numFmtId="0" fontId="3" fillId="0" borderId="0" xfId="0" applyFont="1" applyAlignment="1">
      <alignment horizontal="left" vertical="top" wrapText="1"/>
    </xf>
    <xf numFmtId="0" fontId="3" fillId="4" borderId="0" xfId="0" applyFont="1" applyFill="1" applyAlignment="1">
      <alignment horizontal="left" vertical="top" wrapText="1"/>
    </xf>
    <xf numFmtId="0" fontId="3" fillId="4" borderId="21"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32"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center" wrapText="1"/>
    </xf>
    <xf numFmtId="0" fontId="7"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42" fontId="3" fillId="0" borderId="10" xfId="0" applyNumberFormat="1" applyFont="1" applyBorder="1" applyAlignment="1">
      <alignment horizontal="left" vertical="top" wrapText="1"/>
    </xf>
    <xf numFmtId="42" fontId="3" fillId="0" borderId="13" xfId="0" applyNumberFormat="1" applyFont="1" applyBorder="1" applyAlignment="1">
      <alignment horizontal="left" vertical="center" wrapText="1"/>
    </xf>
    <xf numFmtId="0" fontId="10" fillId="2" borderId="12" xfId="0" applyFont="1" applyFill="1" applyBorder="1" applyAlignment="1">
      <alignment horizontal="left" vertical="top"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42" fontId="3" fillId="0" borderId="10" xfId="0" applyNumberFormat="1" applyFont="1" applyBorder="1" applyAlignment="1">
      <alignment horizontal="left" vertical="center" wrapText="1"/>
    </xf>
    <xf numFmtId="0" fontId="3" fillId="0" borderId="5" xfId="0" applyFont="1" applyBorder="1" applyAlignment="1">
      <alignment horizontal="left" vertical="center" wrapText="1"/>
    </xf>
    <xf numFmtId="0" fontId="15" fillId="0" borderId="1" xfId="0" applyFont="1" applyBorder="1" applyAlignment="1">
      <alignment horizontal="left"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center" wrapText="1"/>
    </xf>
    <xf numFmtId="42" fontId="10" fillId="2" borderId="0" xfId="0" applyNumberFormat="1" applyFont="1" applyFill="1" applyBorder="1" applyAlignment="1">
      <alignment horizontal="center" vertical="center" wrapText="1"/>
    </xf>
    <xf numFmtId="0" fontId="12" fillId="4" borderId="31" xfId="0" applyFont="1" applyFill="1" applyBorder="1" applyAlignment="1">
      <alignment horizontal="left" vertical="top" wrapText="1"/>
    </xf>
    <xf numFmtId="0" fontId="10" fillId="2" borderId="38" xfId="0" applyFont="1" applyFill="1" applyBorder="1" applyAlignment="1">
      <alignment horizontal="left" vertical="top" wrapText="1"/>
    </xf>
    <xf numFmtId="0" fontId="3" fillId="0" borderId="36" xfId="0" applyFont="1" applyBorder="1" applyAlignment="1">
      <alignment vertical="top" wrapText="1"/>
    </xf>
    <xf numFmtId="42" fontId="10" fillId="2" borderId="31" xfId="0" applyNumberFormat="1" applyFont="1" applyFill="1" applyBorder="1" applyAlignment="1">
      <alignment horizontal="center" vertical="center" wrapText="1"/>
    </xf>
    <xf numFmtId="0" fontId="7" fillId="0" borderId="27" xfId="0" applyFont="1" applyBorder="1" applyAlignment="1">
      <alignment vertical="center" wrapText="1"/>
    </xf>
    <xf numFmtId="42" fontId="10" fillId="2" borderId="6" xfId="0" applyNumberFormat="1" applyFont="1" applyFill="1" applyBorder="1" applyAlignment="1">
      <alignment horizontal="center" vertical="center" wrapText="1"/>
    </xf>
    <xf numFmtId="42" fontId="10" fillId="2" borderId="40" xfId="0" applyNumberFormat="1" applyFont="1" applyFill="1" applyBorder="1" applyAlignment="1">
      <alignment horizontal="center" vertical="center" wrapText="1"/>
    </xf>
    <xf numFmtId="0" fontId="12" fillId="4" borderId="41" xfId="0" applyFont="1" applyFill="1" applyBorder="1" applyAlignment="1">
      <alignment vertical="center" wrapText="1"/>
    </xf>
    <xf numFmtId="0" fontId="7" fillId="0" borderId="42" xfId="0" applyFont="1" applyBorder="1" applyAlignment="1">
      <alignment vertical="center" wrapText="1"/>
    </xf>
    <xf numFmtId="0" fontId="3" fillId="0" borderId="41" xfId="0" applyFont="1" applyBorder="1" applyAlignment="1">
      <alignment vertical="center" wrapText="1"/>
    </xf>
    <xf numFmtId="0" fontId="3" fillId="0" borderId="43" xfId="0" applyFont="1" applyBorder="1" applyAlignment="1">
      <alignment vertical="center" wrapText="1"/>
    </xf>
    <xf numFmtId="0" fontId="7" fillId="0" borderId="41" xfId="0" applyFont="1" applyBorder="1" applyAlignment="1">
      <alignment vertical="center" wrapText="1"/>
    </xf>
    <xf numFmtId="0" fontId="7" fillId="0" borderId="44" xfId="0" applyFont="1" applyBorder="1" applyAlignment="1">
      <alignment horizontal="right" vertical="center" wrapText="1"/>
    </xf>
    <xf numFmtId="0" fontId="10" fillId="0"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7" fillId="3" borderId="25" xfId="0" applyFont="1" applyFill="1" applyBorder="1" applyAlignment="1">
      <alignment horizontal="right" vertical="center" wrapText="1"/>
    </xf>
    <xf numFmtId="42" fontId="9" fillId="2" borderId="26" xfId="0" applyNumberFormat="1" applyFont="1" applyFill="1" applyBorder="1" applyAlignment="1">
      <alignment horizontal="right" vertical="center" wrapText="1"/>
    </xf>
    <xf numFmtId="42" fontId="10" fillId="0" borderId="26" xfId="0" applyNumberFormat="1" applyFont="1" applyFill="1" applyBorder="1" applyAlignment="1">
      <alignment vertical="center" wrapText="1"/>
    </xf>
    <xf numFmtId="42" fontId="10" fillId="2" borderId="26" xfId="0" applyNumberFormat="1" applyFont="1" applyFill="1" applyBorder="1" applyAlignment="1">
      <alignment vertical="center" wrapText="1"/>
    </xf>
    <xf numFmtId="42" fontId="10" fillId="2" borderId="12" xfId="0" applyNumberFormat="1" applyFont="1" applyFill="1" applyBorder="1" applyAlignment="1">
      <alignment horizontal="right" vertical="top" wrapText="1"/>
    </xf>
    <xf numFmtId="0" fontId="3" fillId="0" borderId="31" xfId="0" applyFont="1" applyFill="1" applyBorder="1" applyAlignment="1">
      <alignment horizontal="right" vertical="top" wrapText="1"/>
    </xf>
    <xf numFmtId="42" fontId="3" fillId="0" borderId="31" xfId="0" applyNumberFormat="1" applyFont="1" applyFill="1" applyBorder="1" applyAlignment="1">
      <alignment horizontal="right" vertical="top" wrapText="1"/>
    </xf>
    <xf numFmtId="42" fontId="3" fillId="0" borderId="37" xfId="0" applyNumberFormat="1" applyFont="1" applyFill="1" applyBorder="1" applyAlignment="1">
      <alignment horizontal="right" vertical="top" wrapText="1"/>
    </xf>
    <xf numFmtId="164" fontId="10" fillId="0" borderId="31" xfId="0" applyNumberFormat="1" applyFont="1" applyFill="1" applyBorder="1" applyAlignment="1">
      <alignment horizontal="right" vertical="top" wrapText="1"/>
    </xf>
    <xf numFmtId="42" fontId="10" fillId="0" borderId="31" xfId="0" applyNumberFormat="1" applyFont="1" applyFill="1" applyBorder="1" applyAlignment="1">
      <alignment horizontal="right" vertical="top" wrapText="1"/>
    </xf>
    <xf numFmtId="42" fontId="3" fillId="0" borderId="39" xfId="0" applyNumberFormat="1" applyFont="1" applyFill="1" applyBorder="1" applyAlignment="1">
      <alignment horizontal="right" vertical="top" wrapText="1"/>
    </xf>
    <xf numFmtId="42" fontId="10" fillId="0" borderId="40" xfId="0" applyNumberFormat="1" applyFont="1" applyFill="1" applyBorder="1" applyAlignment="1">
      <alignment horizontal="right" vertical="top" wrapText="1"/>
    </xf>
    <xf numFmtId="42" fontId="10" fillId="0" borderId="36" xfId="0" applyNumberFormat="1" applyFont="1" applyFill="1" applyBorder="1" applyAlignment="1">
      <alignment vertical="center" wrapText="1"/>
    </xf>
    <xf numFmtId="42" fontId="10" fillId="0" borderId="39" xfId="0" applyNumberFormat="1" applyFont="1" applyFill="1" applyBorder="1" applyAlignment="1">
      <alignment horizontal="right" vertical="top" wrapText="1"/>
    </xf>
    <xf numFmtId="42" fontId="3" fillId="3" borderId="31" xfId="0" applyNumberFormat="1" applyFont="1" applyFill="1" applyBorder="1" applyAlignment="1">
      <alignment horizontal="right" vertical="top" wrapText="1"/>
    </xf>
    <xf numFmtId="42" fontId="10" fillId="0" borderId="37" xfId="0" applyNumberFormat="1" applyFont="1" applyFill="1" applyBorder="1" applyAlignment="1">
      <alignment horizontal="right" vertical="top" wrapText="1"/>
    </xf>
    <xf numFmtId="0" fontId="3" fillId="0" borderId="47" xfId="0" applyFont="1" applyFill="1" applyBorder="1" applyAlignment="1">
      <alignment horizontal="right" vertical="top" wrapText="1"/>
    </xf>
    <xf numFmtId="164" fontId="10" fillId="0" borderId="12" xfId="0" applyNumberFormat="1" applyFont="1" applyFill="1" applyBorder="1" applyAlignment="1">
      <alignment horizontal="left" vertical="top" wrapText="1"/>
    </xf>
    <xf numFmtId="0" fontId="3" fillId="0" borderId="31" xfId="0" applyFont="1" applyFill="1" applyBorder="1" applyAlignment="1">
      <alignment horizontal="center" vertical="top" wrapText="1"/>
    </xf>
    <xf numFmtId="42" fontId="7" fillId="2" borderId="0" xfId="0" applyNumberFormat="1" applyFont="1" applyFill="1" applyBorder="1" applyAlignment="1">
      <alignment horizontal="right" vertical="center" wrapText="1"/>
    </xf>
    <xf numFmtId="42" fontId="9" fillId="2" borderId="0" xfId="0" applyNumberFormat="1" applyFont="1" applyFill="1" applyBorder="1" applyAlignment="1">
      <alignment horizontal="center" vertical="center" wrapText="1"/>
    </xf>
    <xf numFmtId="42" fontId="3" fillId="0" borderId="0" xfId="0" applyNumberFormat="1" applyFont="1" applyFill="1" applyBorder="1" applyAlignment="1">
      <alignment horizontal="right" vertical="center" wrapText="1"/>
    </xf>
    <xf numFmtId="42" fontId="3" fillId="2" borderId="0" xfId="0" applyNumberFormat="1" applyFont="1" applyFill="1" applyBorder="1" applyAlignment="1">
      <alignment horizontal="right" vertical="center" wrapText="1"/>
    </xf>
    <xf numFmtId="42" fontId="3" fillId="0" borderId="31" xfId="0" applyNumberFormat="1" applyFont="1" applyFill="1" applyBorder="1" applyAlignment="1">
      <alignment horizontal="right" vertical="center" wrapText="1"/>
    </xf>
    <xf numFmtId="42" fontId="9" fillId="2" borderId="22" xfId="0" applyNumberFormat="1" applyFont="1" applyFill="1" applyBorder="1" applyAlignment="1">
      <alignment horizontal="center" vertical="center" wrapText="1"/>
    </xf>
    <xf numFmtId="42" fontId="3" fillId="0" borderId="22" xfId="0" applyNumberFormat="1" applyFont="1" applyFill="1" applyBorder="1" applyAlignment="1">
      <alignment horizontal="right" vertical="center" wrapText="1"/>
    </xf>
    <xf numFmtId="42" fontId="3" fillId="2" borderId="22" xfId="0" applyNumberFormat="1" applyFont="1" applyFill="1" applyBorder="1" applyAlignment="1">
      <alignment horizontal="right" vertical="center" wrapText="1"/>
    </xf>
    <xf numFmtId="42" fontId="3" fillId="0" borderId="39" xfId="0" applyNumberFormat="1" applyFont="1" applyFill="1" applyBorder="1" applyAlignment="1">
      <alignment horizontal="right" vertical="center" wrapText="1"/>
    </xf>
    <xf numFmtId="0" fontId="3" fillId="0" borderId="0" xfId="0" applyNumberFormat="1" applyFont="1" applyFill="1" applyBorder="1" applyAlignment="1">
      <alignment horizontal="center" vertical="top" wrapText="1"/>
    </xf>
    <xf numFmtId="0" fontId="3" fillId="2" borderId="0" xfId="0" applyNumberFormat="1" applyFont="1" applyFill="1" applyBorder="1" applyAlignment="1">
      <alignment horizontal="center" vertical="top" wrapText="1"/>
    </xf>
    <xf numFmtId="0" fontId="3" fillId="0" borderId="31" xfId="0" applyNumberFormat="1" applyFont="1" applyFill="1" applyBorder="1" applyAlignment="1">
      <alignment horizontal="center" vertical="top" wrapText="1"/>
    </xf>
    <xf numFmtId="0" fontId="3" fillId="2" borderId="22" xfId="0" applyNumberFormat="1" applyFont="1" applyFill="1" applyBorder="1" applyAlignment="1">
      <alignment horizontal="center" vertical="top" wrapText="1"/>
    </xf>
    <xf numFmtId="42" fontId="9" fillId="2" borderId="46" xfId="0" applyNumberFormat="1" applyFont="1" applyFill="1" applyBorder="1" applyAlignment="1">
      <alignment horizontal="center" vertical="center" wrapText="1"/>
    </xf>
    <xf numFmtId="42" fontId="3" fillId="0" borderId="46" xfId="0" applyNumberFormat="1" applyFont="1" applyFill="1" applyBorder="1" applyAlignment="1">
      <alignment horizontal="right" vertical="center" wrapText="1"/>
    </xf>
    <xf numFmtId="42" fontId="3" fillId="2" borderId="46" xfId="0" applyNumberFormat="1" applyFont="1" applyFill="1" applyBorder="1" applyAlignment="1">
      <alignment horizontal="right" vertical="center" wrapText="1"/>
    </xf>
    <xf numFmtId="42" fontId="3" fillId="0" borderId="45" xfId="0" applyNumberFormat="1" applyFont="1" applyFill="1" applyBorder="1" applyAlignment="1">
      <alignment horizontal="right" vertical="center" wrapText="1"/>
    </xf>
    <xf numFmtId="49" fontId="10" fillId="0" borderId="24" xfId="0" applyNumberFormat="1" applyFont="1" applyFill="1" applyBorder="1" applyAlignment="1">
      <alignment horizontal="left" vertical="top" wrapText="1"/>
    </xf>
    <xf numFmtId="0" fontId="9" fillId="0" borderId="19" xfId="0" applyFont="1" applyFill="1" applyBorder="1" applyAlignment="1">
      <alignment horizontal="left" vertical="top" wrapText="1"/>
    </xf>
    <xf numFmtId="49" fontId="10" fillId="3" borderId="24" xfId="0" applyNumberFormat="1" applyFont="1" applyFill="1" applyBorder="1" applyAlignment="1">
      <alignment horizontal="left" vertical="top" wrapText="1"/>
    </xf>
    <xf numFmtId="0" fontId="10" fillId="2" borderId="0" xfId="0" applyNumberFormat="1" applyFont="1" applyFill="1" applyBorder="1" applyAlignment="1">
      <alignment horizontal="center" vertical="top" wrapText="1"/>
    </xf>
    <xf numFmtId="0" fontId="3" fillId="2" borderId="26" xfId="0" applyFont="1" applyFill="1" applyBorder="1" applyAlignment="1">
      <alignment vertical="top" wrapText="1"/>
    </xf>
    <xf numFmtId="42" fontId="7" fillId="2" borderId="0" xfId="0" applyNumberFormat="1" applyFont="1" applyFill="1" applyBorder="1" applyAlignment="1">
      <alignment horizontal="center" vertical="top" wrapText="1"/>
    </xf>
    <xf numFmtId="0" fontId="10" fillId="0" borderId="22"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0" borderId="39"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0" borderId="39" xfId="0" applyFont="1" applyFill="1" applyBorder="1" applyAlignment="1">
      <alignment horizontal="left" vertical="top" wrapText="1"/>
    </xf>
    <xf numFmtId="42" fontId="3" fillId="3" borderId="0" xfId="0" applyNumberFormat="1" applyFont="1" applyFill="1" applyBorder="1" applyAlignment="1">
      <alignment horizontal="right" vertical="center" wrapText="1"/>
    </xf>
    <xf numFmtId="0" fontId="3" fillId="0" borderId="21" xfId="0" applyFont="1" applyBorder="1" applyAlignment="1">
      <alignment vertical="top" wrapText="1"/>
    </xf>
    <xf numFmtId="164" fontId="7" fillId="2" borderId="26" xfId="0" applyNumberFormat="1" applyFont="1" applyFill="1" applyBorder="1" applyAlignment="1">
      <alignment horizontal="center" vertical="top" wrapText="1"/>
    </xf>
    <xf numFmtId="0" fontId="9" fillId="0" borderId="25" xfId="0" applyFont="1" applyFill="1" applyBorder="1" applyAlignment="1">
      <alignment horizontal="right" vertical="top" wrapText="1"/>
    </xf>
    <xf numFmtId="42" fontId="9" fillId="2" borderId="0" xfId="0" applyNumberFormat="1" applyFont="1" applyFill="1" applyBorder="1" applyAlignment="1">
      <alignment horizontal="right" vertical="top" wrapText="1"/>
    </xf>
    <xf numFmtId="0" fontId="9" fillId="0" borderId="23" xfId="0" applyFont="1" applyFill="1" applyBorder="1" applyAlignment="1">
      <alignment horizontal="left" vertical="top" wrapText="1"/>
    </xf>
    <xf numFmtId="49" fontId="3" fillId="0" borderId="20" xfId="0" applyNumberFormat="1" applyFont="1" applyFill="1" applyBorder="1" applyAlignment="1">
      <alignment horizontal="center" vertical="top" wrapText="1"/>
    </xf>
    <xf numFmtId="49" fontId="3" fillId="2" borderId="20" xfId="0" applyNumberFormat="1" applyFont="1" applyFill="1" applyBorder="1" applyAlignment="1">
      <alignment horizontal="center" vertical="top" wrapText="1"/>
    </xf>
    <xf numFmtId="49" fontId="3" fillId="0" borderId="37" xfId="0" applyNumberFormat="1" applyFont="1" applyFill="1" applyBorder="1" applyAlignment="1">
      <alignment horizontal="center" vertical="top" wrapText="1"/>
    </xf>
    <xf numFmtId="0" fontId="10" fillId="0" borderId="0"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xf numFmtId="0" fontId="10" fillId="0" borderId="31" xfId="0" applyNumberFormat="1" applyFont="1" applyFill="1" applyBorder="1" applyAlignment="1">
      <alignment horizontal="left" vertical="top" wrapText="1"/>
    </xf>
    <xf numFmtId="0" fontId="3" fillId="0" borderId="20" xfId="0" applyNumberFormat="1" applyFont="1" applyFill="1" applyBorder="1" applyAlignment="1">
      <alignment horizontal="left" vertical="top" wrapText="1"/>
    </xf>
    <xf numFmtId="0" fontId="3" fillId="2" borderId="20" xfId="0" applyNumberFormat="1" applyFont="1" applyFill="1" applyBorder="1" applyAlignment="1">
      <alignment horizontal="left" vertical="top" wrapText="1"/>
    </xf>
    <xf numFmtId="0" fontId="3" fillId="0" borderId="37" xfId="0" applyNumberFormat="1" applyFont="1" applyFill="1" applyBorder="1" applyAlignment="1">
      <alignment horizontal="left" vertical="top" wrapText="1"/>
    </xf>
    <xf numFmtId="0" fontId="3" fillId="2" borderId="0" xfId="0"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2" borderId="0" xfId="0" applyNumberFormat="1" applyFont="1" applyFill="1" applyBorder="1" applyAlignment="1">
      <alignment horizontal="left" vertical="top" wrapText="1"/>
    </xf>
    <xf numFmtId="0" fontId="3" fillId="0" borderId="31" xfId="0" applyNumberFormat="1"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3" xfId="0" quotePrefix="1" applyFont="1" applyBorder="1" applyAlignment="1">
      <alignment horizontal="left" vertical="center" wrapText="1"/>
    </xf>
    <xf numFmtId="0" fontId="14" fillId="0" borderId="1" xfId="0" applyFont="1" applyBorder="1" applyAlignment="1">
      <alignment wrapText="1"/>
    </xf>
    <xf numFmtId="0" fontId="3" fillId="0" borderId="20"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0" borderId="20"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0" borderId="37" xfId="0" applyFont="1" applyFill="1" applyBorder="1" applyAlignment="1">
      <alignment horizontal="center" vertical="top" wrapText="1"/>
    </xf>
    <xf numFmtId="164" fontId="3" fillId="0" borderId="20" xfId="0" applyNumberFormat="1" applyFont="1" applyFill="1" applyBorder="1" applyAlignment="1">
      <alignment horizontal="center" vertical="top" wrapText="1"/>
    </xf>
    <xf numFmtId="164" fontId="3" fillId="0" borderId="37" xfId="0" applyNumberFormat="1" applyFont="1" applyFill="1" applyBorder="1" applyAlignment="1">
      <alignment horizontal="center" vertical="top" wrapText="1"/>
    </xf>
    <xf numFmtId="0" fontId="10" fillId="0" borderId="0" xfId="0" applyNumberFormat="1" applyFont="1" applyFill="1" applyBorder="1" applyAlignment="1">
      <alignment horizontal="center" vertical="top" wrapText="1"/>
    </xf>
    <xf numFmtId="0" fontId="10" fillId="0" borderId="31" xfId="0" applyNumberFormat="1" applyFont="1" applyFill="1" applyBorder="1" applyAlignment="1">
      <alignment horizontal="center" vertical="top" wrapText="1"/>
    </xf>
    <xf numFmtId="0" fontId="3" fillId="0" borderId="7" xfId="0" applyFont="1" applyBorder="1" applyAlignment="1">
      <alignment horizontal="center" vertical="center" wrapText="1"/>
    </xf>
    <xf numFmtId="42" fontId="3" fillId="0" borderId="0" xfId="0" applyNumberFormat="1" applyFont="1" applyAlignment="1">
      <alignment horizontal="left" vertical="top" wrapText="1"/>
    </xf>
    <xf numFmtId="9" fontId="3" fillId="0" borderId="0" xfId="0" applyNumberFormat="1" applyFont="1" applyAlignment="1">
      <alignment vertical="center" wrapText="1"/>
    </xf>
    <xf numFmtId="0" fontId="17" fillId="0" borderId="0" xfId="0" applyFont="1" applyAlignment="1">
      <alignment horizontal="center" vertical="center" wrapText="1"/>
    </xf>
    <xf numFmtId="49" fontId="9" fillId="2" borderId="9" xfId="0" applyNumberFormat="1" applyFont="1" applyFill="1" applyBorder="1" applyAlignment="1">
      <alignment horizontal="left" vertical="center" wrapText="1"/>
    </xf>
    <xf numFmtId="164" fontId="9" fillId="2" borderId="12" xfId="0" applyNumberFormat="1" applyFont="1" applyFill="1" applyBorder="1" applyAlignment="1">
      <alignment horizontal="right" vertical="center" wrapText="1"/>
    </xf>
    <xf numFmtId="0" fontId="10" fillId="2" borderId="12"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6" fillId="0" borderId="21" xfId="0" applyFont="1" applyFill="1" applyBorder="1" applyAlignment="1">
      <alignment horizontal="left" vertical="center" wrapText="1"/>
    </xf>
    <xf numFmtId="42" fontId="7" fillId="2" borderId="0" xfId="0" applyNumberFormat="1" applyFont="1" applyFill="1" applyBorder="1" applyAlignment="1">
      <alignment horizontal="center" vertical="center" wrapText="1"/>
    </xf>
    <xf numFmtId="42" fontId="10" fillId="0" borderId="0" xfId="0" applyNumberFormat="1" applyFont="1" applyFill="1" applyBorder="1" applyAlignment="1">
      <alignment horizontal="right" vertical="center" wrapText="1"/>
    </xf>
    <xf numFmtId="42" fontId="10" fillId="2" borderId="0" xfId="0" applyNumberFormat="1" applyFont="1" applyFill="1" applyBorder="1" applyAlignment="1">
      <alignment horizontal="right" vertical="center" wrapText="1"/>
    </xf>
    <xf numFmtId="42" fontId="10" fillId="0" borderId="31" xfId="0" applyNumberFormat="1" applyFont="1" applyFill="1" applyBorder="1" applyAlignment="1">
      <alignment horizontal="right" vertical="center" wrapText="1"/>
    </xf>
    <xf numFmtId="0" fontId="3" fillId="0" borderId="0" xfId="0" applyFont="1" applyBorder="1" applyAlignment="1">
      <alignment vertical="center" wrapText="1"/>
    </xf>
    <xf numFmtId="42" fontId="7" fillId="2" borderId="26" xfId="0" applyNumberFormat="1" applyFont="1" applyFill="1" applyBorder="1" applyAlignment="1">
      <alignment horizontal="center" vertical="center" wrapText="1"/>
    </xf>
    <xf numFmtId="42" fontId="10" fillId="0" borderId="26" xfId="0" applyNumberFormat="1" applyFont="1" applyFill="1" applyBorder="1" applyAlignment="1">
      <alignment horizontal="right" vertical="center" wrapText="1"/>
    </xf>
    <xf numFmtId="42" fontId="10" fillId="2" borderId="26" xfId="0" applyNumberFormat="1" applyFont="1" applyFill="1" applyBorder="1" applyAlignment="1">
      <alignment horizontal="right" vertical="center" wrapText="1"/>
    </xf>
    <xf numFmtId="42" fontId="10" fillId="0" borderId="36" xfId="0" applyNumberFormat="1" applyFont="1" applyFill="1" applyBorder="1" applyAlignment="1">
      <alignment horizontal="right" vertical="center" wrapText="1"/>
    </xf>
    <xf numFmtId="0" fontId="6" fillId="0" borderId="24" xfId="0" applyFont="1" applyFill="1" applyBorder="1" applyAlignment="1">
      <alignment horizontal="left" vertical="center" wrapText="1"/>
    </xf>
    <xf numFmtId="42" fontId="7" fillId="2" borderId="22" xfId="0" applyNumberFormat="1" applyFont="1" applyFill="1" applyBorder="1" applyAlignment="1">
      <alignment horizontal="center" vertical="center" wrapText="1"/>
    </xf>
    <xf numFmtId="42" fontId="10" fillId="0" borderId="22" xfId="0" applyNumberFormat="1" applyFont="1" applyFill="1" applyBorder="1" applyAlignment="1">
      <alignment horizontal="right" vertical="center" wrapText="1"/>
    </xf>
    <xf numFmtId="42" fontId="10" fillId="2" borderId="22" xfId="0" applyNumberFormat="1" applyFont="1" applyFill="1" applyBorder="1" applyAlignment="1">
      <alignment horizontal="right" vertical="center" wrapText="1"/>
    </xf>
    <xf numFmtId="42" fontId="10" fillId="0" borderId="39" xfId="0" applyNumberFormat="1" applyFont="1" applyFill="1" applyBorder="1" applyAlignment="1">
      <alignment horizontal="right" vertical="center"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7" fillId="2" borderId="16" xfId="0" applyFont="1" applyFill="1" applyBorder="1" applyAlignment="1">
      <alignment horizontal="center" vertical="center" wrapText="1"/>
    </xf>
    <xf numFmtId="0" fontId="3" fillId="0" borderId="4" xfId="0" applyFont="1" applyBorder="1" applyAlignment="1">
      <alignment horizontal="left" vertical="top" wrapText="1"/>
    </xf>
    <xf numFmtId="165" fontId="3" fillId="0" borderId="1" xfId="0" applyNumberFormat="1" applyFont="1" applyBorder="1" applyAlignment="1">
      <alignment horizontal="left" vertical="top" wrapText="1"/>
    </xf>
    <xf numFmtId="0" fontId="7" fillId="2" borderId="22" xfId="0" applyFont="1" applyFill="1" applyBorder="1" applyAlignment="1">
      <alignment horizontal="center" vertical="center" wrapText="1"/>
    </xf>
    <xf numFmtId="42" fontId="3" fillId="0" borderId="4" xfId="0" applyNumberFormat="1" applyFont="1" applyBorder="1" applyAlignment="1">
      <alignment horizontal="left" vertical="center" wrapText="1"/>
    </xf>
    <xf numFmtId="42" fontId="3" fillId="0" borderId="4" xfId="0" applyNumberFormat="1" applyFont="1" applyBorder="1" applyAlignment="1">
      <alignment horizontal="left" vertical="top" wrapText="1"/>
    </xf>
    <xf numFmtId="0" fontId="3" fillId="4" borderId="0" xfId="0" applyFont="1" applyFill="1" applyBorder="1" applyAlignment="1">
      <alignment horizontal="left" vertical="top" wrapText="1"/>
    </xf>
    <xf numFmtId="10" fontId="3" fillId="0" borderId="10" xfId="0" applyNumberFormat="1" applyFont="1" applyBorder="1" applyAlignment="1">
      <alignment horizontal="left" vertical="top" wrapText="1"/>
    </xf>
    <xf numFmtId="0" fontId="3" fillId="0" borderId="10"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center" vertical="center" wrapText="1"/>
    </xf>
    <xf numFmtId="42" fontId="3" fillId="0" borderId="1" xfId="0" applyNumberFormat="1" applyFont="1" applyBorder="1" applyAlignment="1">
      <alignment horizontal="left" vertical="center" wrapText="1"/>
    </xf>
    <xf numFmtId="10" fontId="3" fillId="0" borderId="10"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0" fontId="3" fillId="0" borderId="4" xfId="0" applyFont="1" applyBorder="1" applyAlignment="1">
      <alignment vertical="center" wrapText="1"/>
    </xf>
    <xf numFmtId="0" fontId="3" fillId="4" borderId="1" xfId="0" applyFont="1" applyFill="1" applyBorder="1" applyAlignment="1">
      <alignment horizontal="left" vertical="top" wrapText="1"/>
    </xf>
    <xf numFmtId="42" fontId="10" fillId="0" borderId="1" xfId="0" applyNumberFormat="1" applyFont="1" applyFill="1" applyBorder="1" applyAlignment="1">
      <alignment horizontal="right" vertical="top" wrapText="1"/>
    </xf>
    <xf numFmtId="42" fontId="7" fillId="4" borderId="1" xfId="0" applyNumberFormat="1" applyFont="1" applyFill="1" applyBorder="1" applyAlignment="1">
      <alignment horizontal="center" vertical="top" wrapText="1"/>
    </xf>
    <xf numFmtId="42" fontId="10" fillId="4" borderId="1" xfId="0"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42" fontId="7" fillId="0" borderId="1" xfId="0" applyNumberFormat="1" applyFont="1" applyBorder="1" applyAlignment="1">
      <alignment horizontal="left" vertical="top" wrapText="1"/>
    </xf>
    <xf numFmtId="42" fontId="9" fillId="0" borderId="1" xfId="0" applyNumberFormat="1" applyFont="1" applyFill="1" applyBorder="1" applyAlignment="1">
      <alignment horizontal="right" vertical="top" wrapText="1"/>
    </xf>
    <xf numFmtId="0" fontId="3" fillId="0" borderId="20" xfId="0" quotePrefix="1" applyFont="1" applyFill="1" applyBorder="1" applyAlignment="1">
      <alignment horizontal="left" vertical="top" wrapText="1"/>
    </xf>
    <xf numFmtId="0" fontId="3" fillId="2" borderId="20" xfId="0" quotePrefix="1" applyFont="1" applyFill="1" applyBorder="1" applyAlignment="1">
      <alignment horizontal="left" vertical="top" wrapText="1"/>
    </xf>
    <xf numFmtId="0" fontId="3" fillId="0" borderId="37" xfId="0" quotePrefix="1" applyFont="1" applyFill="1" applyBorder="1" applyAlignment="1">
      <alignment horizontal="left" vertical="top" wrapText="1"/>
    </xf>
    <xf numFmtId="0" fontId="10" fillId="0" borderId="0" xfId="0" applyFont="1" applyFill="1" applyBorder="1" applyAlignment="1">
      <alignment horizontal="center" vertical="top"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165" fontId="3" fillId="0" borderId="3" xfId="0" applyNumberFormat="1" applyFont="1" applyBorder="1" applyAlignment="1">
      <alignment horizontal="left" vertical="top" wrapText="1"/>
    </xf>
    <xf numFmtId="165" fontId="3" fillId="0" borderId="4" xfId="0" applyNumberFormat="1" applyFont="1" applyBorder="1" applyAlignment="1">
      <alignment horizontal="left" vertical="top" wrapText="1"/>
    </xf>
    <xf numFmtId="165" fontId="3" fillId="0" borderId="5" xfId="0" applyNumberFormat="1" applyFont="1" applyBorder="1" applyAlignment="1">
      <alignment horizontal="left" vertical="top" wrapText="1"/>
    </xf>
    <xf numFmtId="0" fontId="19" fillId="2" borderId="11" xfId="0" applyFont="1" applyFill="1" applyBorder="1" applyAlignment="1">
      <alignment horizontal="right" vertical="center" wrapText="1"/>
    </xf>
    <xf numFmtId="0" fontId="0" fillId="0" borderId="49" xfId="0" applyBorder="1" applyAlignment="1">
      <alignment vertical="center" wrapText="1"/>
    </xf>
    <xf numFmtId="0" fontId="19" fillId="2" borderId="25" xfId="0" applyFont="1" applyFill="1" applyBorder="1" applyAlignment="1">
      <alignment horizontal="right" vertical="center" wrapText="1"/>
    </xf>
    <xf numFmtId="0" fontId="0" fillId="0" borderId="50" xfId="0" applyBorder="1" applyAlignment="1">
      <alignment horizontal="right" vertical="center" wrapText="1"/>
    </xf>
    <xf numFmtId="0" fontId="7" fillId="0" borderId="17" xfId="0" applyFont="1" applyBorder="1" applyAlignment="1">
      <alignment horizontal="center" vertical="top" wrapText="1"/>
    </xf>
    <xf numFmtId="0" fontId="7" fillId="0" borderId="47" xfId="0" applyFont="1" applyBorder="1" applyAlignment="1">
      <alignment horizontal="center" vertical="top" wrapText="1"/>
    </xf>
    <xf numFmtId="0" fontId="7" fillId="0" borderId="18" xfId="0" applyFont="1" applyBorder="1" applyAlignment="1">
      <alignment horizontal="center" vertical="top" wrapText="1"/>
    </xf>
    <xf numFmtId="0" fontId="3" fillId="0" borderId="1" xfId="0" applyFont="1" applyBorder="1" applyAlignment="1">
      <alignment horizontal="left" vertical="top" wrapText="1"/>
    </xf>
    <xf numFmtId="0" fontId="9" fillId="2" borderId="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0" fillId="0" borderId="47" xfId="0" applyBorder="1" applyAlignment="1">
      <alignment vertical="center" wrapText="1"/>
    </xf>
    <xf numFmtId="0" fontId="0" fillId="0" borderId="18" xfId="0" applyBorder="1" applyAlignment="1">
      <alignment vertical="center" wrapText="1"/>
    </xf>
    <xf numFmtId="0" fontId="18" fillId="2" borderId="7" xfId="0" applyFont="1" applyFill="1" applyBorder="1" applyAlignment="1">
      <alignment horizontal="right" vertical="center" wrapText="1"/>
    </xf>
    <xf numFmtId="0" fontId="0" fillId="0" borderId="1" xfId="0" applyBorder="1" applyAlignment="1">
      <alignment vertical="center" wrapText="1"/>
    </xf>
    <xf numFmtId="0" fontId="18" fillId="2" borderId="24" xfId="0" applyFont="1" applyFill="1" applyBorder="1" applyAlignment="1">
      <alignment horizontal="right" vertical="center" wrapText="1"/>
    </xf>
    <xf numFmtId="0" fontId="0" fillId="0" borderId="35" xfId="0" applyBorder="1" applyAlignment="1">
      <alignment horizontal="right" vertical="center" wrapText="1"/>
    </xf>
    <xf numFmtId="0" fontId="18" fillId="2" borderId="48" xfId="0" applyFont="1" applyFill="1" applyBorder="1" applyAlignment="1">
      <alignment horizontal="right" vertical="center" wrapText="1"/>
    </xf>
    <xf numFmtId="0" fontId="0" fillId="0" borderId="5" xfId="0" applyBorder="1" applyAlignment="1">
      <alignment horizontal="right" vertical="center" wrapText="1"/>
    </xf>
    <xf numFmtId="0" fontId="16" fillId="0" borderId="8" xfId="0" applyFont="1" applyBorder="1" applyAlignment="1">
      <alignment horizontal="right" vertical="top" wrapText="1"/>
    </xf>
    <xf numFmtId="0" fontId="16" fillId="0" borderId="27" xfId="0" applyFont="1" applyBorder="1" applyAlignment="1">
      <alignment horizontal="right" vertical="top" wrapText="1"/>
    </xf>
    <xf numFmtId="0" fontId="16" fillId="0" borderId="30" xfId="0" applyFont="1" applyBorder="1" applyAlignment="1">
      <alignment horizontal="right" vertical="top" wrapText="1"/>
    </xf>
    <xf numFmtId="0" fontId="15" fillId="0" borderId="8" xfId="0" applyFont="1" applyBorder="1" applyAlignment="1">
      <alignment horizontal="left" vertical="top" wrapText="1"/>
    </xf>
    <xf numFmtId="0" fontId="15" fillId="0" borderId="6" xfId="0" applyFont="1" applyBorder="1" applyAlignment="1">
      <alignment horizontal="left" vertical="top" wrapText="1"/>
    </xf>
    <xf numFmtId="0" fontId="15" fillId="0" borderId="14" xfId="0" applyFont="1" applyBorder="1" applyAlignment="1">
      <alignment horizontal="left" vertical="top" wrapText="1"/>
    </xf>
    <xf numFmtId="0" fontId="15" fillId="0" borderId="27" xfId="0" applyFont="1" applyBorder="1" applyAlignment="1">
      <alignment horizontal="left" vertical="top" wrapText="1"/>
    </xf>
    <xf numFmtId="0" fontId="15" fillId="0" borderId="0" xfId="0" applyFont="1" applyBorder="1" applyAlignment="1">
      <alignment horizontal="left" vertical="top" wrapText="1"/>
    </xf>
    <xf numFmtId="0" fontId="15" fillId="0" borderId="34" xfId="0" applyFont="1" applyBorder="1" applyAlignment="1">
      <alignment horizontal="left" vertical="top" wrapText="1"/>
    </xf>
    <xf numFmtId="0" fontId="15" fillId="0" borderId="30" xfId="0" applyFont="1" applyBorder="1" applyAlignment="1">
      <alignment horizontal="left" vertical="top" wrapText="1"/>
    </xf>
    <xf numFmtId="0" fontId="15" fillId="0" borderId="22" xfId="0" applyFont="1" applyBorder="1" applyAlignment="1">
      <alignment horizontal="left" vertical="top" wrapText="1"/>
    </xf>
    <xf numFmtId="0" fontId="15" fillId="0" borderId="35" xfId="0" applyFont="1" applyBorder="1" applyAlignment="1">
      <alignment horizontal="left" vertical="top" wrapText="1"/>
    </xf>
    <xf numFmtId="0" fontId="7" fillId="2" borderId="2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12" fillId="4" borderId="4" xfId="0" applyFont="1" applyFill="1" applyBorder="1" applyAlignment="1">
      <alignment vertical="center" wrapText="1"/>
    </xf>
    <xf numFmtId="0" fontId="12" fillId="4" borderId="5" xfId="0" applyFont="1" applyFill="1" applyBorder="1" applyAlignment="1">
      <alignment vertical="center" wrapText="1"/>
    </xf>
  </cellXfs>
  <cellStyles count="2">
    <cellStyle name="Normal" xfId="0" builtinId="0"/>
    <cellStyle name="Normal 2" xfId="1"/>
  </cellStyles>
  <dxfs count="230">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7"/>
  <sheetViews>
    <sheetView tabSelected="1" zoomScaleNormal="100" zoomScaleSheetLayoutView="100" workbookViewId="0">
      <selection activeCell="C1" sqref="C1:E1"/>
    </sheetView>
  </sheetViews>
  <sheetFormatPr defaultColWidth="9.140625" defaultRowHeight="12.75" outlineLevelRow="2" x14ac:dyDescent="0.2"/>
  <cols>
    <col min="1" max="1" width="6.42578125" style="31" customWidth="1"/>
    <col min="2" max="2" width="70.7109375" style="115" customWidth="1"/>
    <col min="3" max="3" width="14.85546875" style="83" bestFit="1" customWidth="1"/>
    <col min="4" max="5" width="16.7109375" style="114" customWidth="1"/>
    <col min="6" max="6" width="16.7109375" style="128" customWidth="1"/>
    <col min="7" max="7" width="16.7109375" style="6" customWidth="1"/>
    <col min="8" max="8" width="16.7109375" style="17" customWidth="1"/>
    <col min="9" max="9" width="16.7109375" style="6" customWidth="1"/>
    <col min="10" max="10" width="16.7109375" style="17" customWidth="1"/>
    <col min="11" max="11" width="16.7109375" style="6" customWidth="1"/>
    <col min="12" max="12" width="16.7109375" style="114" customWidth="1"/>
    <col min="13" max="13" width="16.7109375" style="115" customWidth="1"/>
    <col min="14" max="14" width="16.7109375" style="17" customWidth="1"/>
    <col min="15" max="15" width="9.140625" style="115"/>
    <col min="16" max="16" width="73.42578125" style="129" bestFit="1" customWidth="1"/>
    <col min="17" max="16384" width="9.140625" style="115"/>
  </cols>
  <sheetData>
    <row r="1" spans="1:14" s="5" customFormat="1" ht="13.15" customHeight="1" x14ac:dyDescent="0.2">
      <c r="A1" s="4"/>
      <c r="B1" s="3" t="s">
        <v>0</v>
      </c>
      <c r="C1" s="279" t="s">
        <v>300</v>
      </c>
      <c r="D1" s="280"/>
      <c r="E1" s="281"/>
      <c r="F1" s="86"/>
      <c r="G1" s="87"/>
      <c r="H1" s="87"/>
      <c r="I1" s="87"/>
      <c r="J1" s="87"/>
      <c r="K1" s="87"/>
      <c r="L1" s="87"/>
      <c r="M1" s="87"/>
      <c r="N1" s="87"/>
    </row>
    <row r="2" spans="1:14" s="5" customFormat="1" x14ac:dyDescent="0.2">
      <c r="A2" s="4"/>
      <c r="B2" s="3" t="s">
        <v>1</v>
      </c>
      <c r="C2" s="282">
        <v>43007</v>
      </c>
      <c r="D2" s="283"/>
      <c r="E2" s="284"/>
      <c r="F2" s="86"/>
      <c r="G2" s="87"/>
      <c r="H2" s="87"/>
      <c r="I2" s="87"/>
      <c r="J2" s="87"/>
      <c r="K2" s="87"/>
      <c r="L2" s="87"/>
      <c r="M2" s="87"/>
      <c r="N2" s="87"/>
    </row>
    <row r="3" spans="1:14" s="5" customFormat="1" x14ac:dyDescent="0.2">
      <c r="A3" s="4"/>
      <c r="B3" s="113"/>
      <c r="C3" s="74"/>
      <c r="D3" s="6"/>
      <c r="E3" s="6"/>
      <c r="F3" s="6"/>
      <c r="H3" s="6"/>
      <c r="J3" s="6"/>
      <c r="L3" s="6"/>
      <c r="N3" s="6"/>
    </row>
    <row r="4" spans="1:14" ht="13.5" customHeight="1" thickBot="1" x14ac:dyDescent="0.25">
      <c r="A4" s="63" t="s">
        <v>29</v>
      </c>
      <c r="B4" s="101" t="s">
        <v>44</v>
      </c>
      <c r="C4" s="88"/>
      <c r="D4" s="9"/>
      <c r="E4" s="9"/>
      <c r="F4" s="9"/>
      <c r="G4" s="9"/>
      <c r="H4" s="9"/>
      <c r="I4" s="9"/>
      <c r="J4" s="9"/>
      <c r="K4" s="9"/>
      <c r="L4" s="9"/>
      <c r="M4" s="9"/>
      <c r="N4" s="132"/>
    </row>
    <row r="5" spans="1:14" ht="13.5" customHeight="1" x14ac:dyDescent="0.2">
      <c r="B5" s="19" t="s">
        <v>134</v>
      </c>
      <c r="C5" s="38" t="s">
        <v>31</v>
      </c>
      <c r="D5" s="119"/>
      <c r="E5" s="119"/>
      <c r="F5" s="119"/>
      <c r="G5" s="119"/>
      <c r="H5" s="119"/>
      <c r="I5" s="119"/>
      <c r="J5" s="119"/>
      <c r="K5" s="119"/>
      <c r="L5" s="119"/>
      <c r="M5" s="119"/>
      <c r="N5" s="133"/>
    </row>
    <row r="6" spans="1:14" ht="25.5" x14ac:dyDescent="0.2">
      <c r="A6" s="4" t="s">
        <v>101</v>
      </c>
      <c r="B6" s="33" t="s">
        <v>142</v>
      </c>
      <c r="C6" s="75" t="s">
        <v>34</v>
      </c>
      <c r="D6" s="4" t="s">
        <v>303</v>
      </c>
      <c r="E6" s="85" t="s">
        <v>304</v>
      </c>
      <c r="F6" s="4" t="s">
        <v>273</v>
      </c>
      <c r="G6" s="85" t="s">
        <v>274</v>
      </c>
      <c r="H6" s="4" t="s">
        <v>275</v>
      </c>
      <c r="I6" s="85" t="s">
        <v>276</v>
      </c>
      <c r="J6" s="4" t="s">
        <v>311</v>
      </c>
      <c r="K6" s="85" t="s">
        <v>277</v>
      </c>
      <c r="L6" s="4" t="s">
        <v>278</v>
      </c>
      <c r="M6" s="85" t="s">
        <v>279</v>
      </c>
      <c r="N6" s="165" t="s">
        <v>280</v>
      </c>
    </row>
    <row r="7" spans="1:14" ht="13.5" customHeight="1" x14ac:dyDescent="0.2">
      <c r="A7" s="4" t="s">
        <v>102</v>
      </c>
      <c r="B7" s="33" t="s">
        <v>27</v>
      </c>
      <c r="C7" s="75" t="s">
        <v>34</v>
      </c>
      <c r="D7" s="4" t="s">
        <v>281</v>
      </c>
      <c r="E7" s="85" t="s">
        <v>284</v>
      </c>
      <c r="F7" s="4" t="s">
        <v>284</v>
      </c>
      <c r="G7" s="85" t="s">
        <v>284</v>
      </c>
      <c r="H7" s="4" t="s">
        <v>284</v>
      </c>
      <c r="I7" s="85" t="s">
        <v>284</v>
      </c>
      <c r="J7" s="4" t="s">
        <v>284</v>
      </c>
      <c r="K7" s="85" t="s">
        <v>281</v>
      </c>
      <c r="L7" s="4" t="s">
        <v>281</v>
      </c>
      <c r="M7" s="85" t="s">
        <v>281</v>
      </c>
      <c r="N7" s="165" t="s">
        <v>281</v>
      </c>
    </row>
    <row r="8" spans="1:14" ht="13.5" customHeight="1" x14ac:dyDescent="0.2">
      <c r="A8" s="4" t="s">
        <v>103</v>
      </c>
      <c r="B8" s="33" t="s">
        <v>57</v>
      </c>
      <c r="C8" s="75" t="s">
        <v>34</v>
      </c>
      <c r="D8" s="4" t="s">
        <v>14</v>
      </c>
      <c r="E8" s="85" t="s">
        <v>282</v>
      </c>
      <c r="F8" s="4" t="s">
        <v>285</v>
      </c>
      <c r="G8" s="85" t="s">
        <v>285</v>
      </c>
      <c r="H8" s="4" t="s">
        <v>285</v>
      </c>
      <c r="I8" s="85" t="s">
        <v>285</v>
      </c>
      <c r="J8" s="4" t="s">
        <v>285</v>
      </c>
      <c r="K8" s="85" t="s">
        <v>283</v>
      </c>
      <c r="L8" s="4" t="s">
        <v>15</v>
      </c>
      <c r="M8" s="85" t="s">
        <v>15</v>
      </c>
      <c r="N8" s="165" t="s">
        <v>283</v>
      </c>
    </row>
    <row r="9" spans="1:14" ht="102.75" thickBot="1" x14ac:dyDescent="0.25">
      <c r="A9" s="4"/>
      <c r="B9" s="198" t="s">
        <v>35</v>
      </c>
      <c r="C9" s="197"/>
      <c r="D9" s="100" t="s">
        <v>344</v>
      </c>
      <c r="E9" s="187" t="s">
        <v>305</v>
      </c>
      <c r="F9" s="100" t="s">
        <v>310</v>
      </c>
      <c r="G9" s="187" t="s">
        <v>327</v>
      </c>
      <c r="H9" s="100" t="s">
        <v>328</v>
      </c>
      <c r="I9" s="187" t="s">
        <v>306</v>
      </c>
      <c r="J9" s="100" t="s">
        <v>307</v>
      </c>
      <c r="K9" s="187" t="s">
        <v>308</v>
      </c>
      <c r="L9" s="100" t="s">
        <v>309</v>
      </c>
      <c r="M9" s="187" t="s">
        <v>309</v>
      </c>
      <c r="N9" s="134" t="s">
        <v>325</v>
      </c>
    </row>
    <row r="10" spans="1:14" ht="13.5" customHeight="1" thickBot="1" x14ac:dyDescent="0.25">
      <c r="A10" s="4">
        <v>5</v>
      </c>
      <c r="B10" s="16"/>
      <c r="C10" s="76"/>
      <c r="D10" s="21"/>
      <c r="E10" s="21"/>
      <c r="F10" s="21"/>
      <c r="G10" s="21"/>
      <c r="H10" s="21"/>
      <c r="I10" s="21"/>
      <c r="J10" s="21"/>
      <c r="K10" s="21"/>
      <c r="L10" s="21"/>
      <c r="M10" s="21"/>
      <c r="N10" s="163"/>
    </row>
    <row r="11" spans="1:14" ht="13.5" customHeight="1" x14ac:dyDescent="0.2">
      <c r="A11" s="4"/>
      <c r="B11" s="19" t="s">
        <v>46</v>
      </c>
      <c r="C11" s="38" t="s">
        <v>31</v>
      </c>
      <c r="D11" s="119"/>
      <c r="E11" s="119"/>
      <c r="F11" s="119"/>
      <c r="G11" s="119"/>
      <c r="H11" s="119"/>
      <c r="I11" s="119"/>
      <c r="J11" s="119"/>
      <c r="K11" s="119"/>
      <c r="L11" s="119"/>
      <c r="M11" s="119"/>
      <c r="N11" s="133"/>
    </row>
    <row r="12" spans="1:14" s="14" customFormat="1" ht="13.5" customHeight="1" x14ac:dyDescent="0.2">
      <c r="A12" s="4" t="s">
        <v>104</v>
      </c>
      <c r="B12" s="33" t="s">
        <v>47</v>
      </c>
      <c r="C12" s="59">
        <f>SUM(D12:CH12)</f>
        <v>158436</v>
      </c>
      <c r="D12" s="34">
        <v>158436</v>
      </c>
      <c r="E12" s="53">
        <v>0</v>
      </c>
      <c r="F12" s="34">
        <v>0</v>
      </c>
      <c r="G12" s="53">
        <v>0</v>
      </c>
      <c r="H12" s="34">
        <v>0</v>
      </c>
      <c r="I12" s="53">
        <v>0</v>
      </c>
      <c r="J12" s="34">
        <v>0</v>
      </c>
      <c r="K12" s="53">
        <v>0</v>
      </c>
      <c r="L12" s="34">
        <v>0</v>
      </c>
      <c r="M12" s="53">
        <v>0</v>
      </c>
      <c r="N12" s="153">
        <v>0</v>
      </c>
    </row>
    <row r="13" spans="1:14" s="14" customFormat="1" ht="13.5" customHeight="1" thickBot="1" x14ac:dyDescent="0.25">
      <c r="A13" s="4" t="s">
        <v>105</v>
      </c>
      <c r="B13" s="46" t="s">
        <v>135</v>
      </c>
      <c r="C13" s="61" t="s">
        <v>34</v>
      </c>
      <c r="D13" s="201" t="s">
        <v>286</v>
      </c>
      <c r="E13" s="202" t="s">
        <v>286</v>
      </c>
      <c r="F13" s="201" t="s">
        <v>286</v>
      </c>
      <c r="G13" s="202" t="s">
        <v>286</v>
      </c>
      <c r="H13" s="201" t="s">
        <v>286</v>
      </c>
      <c r="I13" s="202" t="s">
        <v>286</v>
      </c>
      <c r="J13" s="201" t="s">
        <v>286</v>
      </c>
      <c r="K13" s="202" t="s">
        <v>286</v>
      </c>
      <c r="L13" s="201" t="s">
        <v>286</v>
      </c>
      <c r="M13" s="202" t="s">
        <v>286</v>
      </c>
      <c r="N13" s="203" t="s">
        <v>286</v>
      </c>
    </row>
    <row r="14" spans="1:14" s="14" customFormat="1" ht="13.5" customHeight="1" thickBot="1" x14ac:dyDescent="0.25">
      <c r="A14" s="4"/>
      <c r="B14" s="16"/>
      <c r="C14" s="76"/>
      <c r="D14" s="22"/>
      <c r="E14" s="22"/>
      <c r="F14" s="22"/>
      <c r="G14" s="22"/>
      <c r="H14" s="22"/>
      <c r="I14" s="22"/>
      <c r="J14" s="22"/>
      <c r="K14" s="22"/>
      <c r="L14" s="22"/>
      <c r="M14" s="22"/>
      <c r="N14" s="163"/>
    </row>
    <row r="15" spans="1:14" s="14" customFormat="1" ht="13.5" customHeight="1" x14ac:dyDescent="0.2">
      <c r="A15" s="4"/>
      <c r="B15" s="19" t="s">
        <v>93</v>
      </c>
      <c r="C15" s="38" t="s">
        <v>31</v>
      </c>
      <c r="D15" s="119"/>
      <c r="E15" s="119"/>
      <c r="F15" s="119"/>
      <c r="G15" s="119"/>
      <c r="H15" s="119"/>
      <c r="I15" s="119"/>
      <c r="J15" s="119"/>
      <c r="K15" s="119"/>
      <c r="L15" s="119"/>
      <c r="M15" s="119"/>
      <c r="N15" s="133"/>
    </row>
    <row r="16" spans="1:14" s="14" customFormat="1" ht="76.5" x14ac:dyDescent="0.2">
      <c r="A16" s="4" t="s">
        <v>106</v>
      </c>
      <c r="B16" s="33" t="s">
        <v>287</v>
      </c>
      <c r="C16" s="75" t="s">
        <v>34</v>
      </c>
      <c r="D16" s="13" t="s">
        <v>403</v>
      </c>
      <c r="E16" s="210" t="s">
        <v>404</v>
      </c>
      <c r="F16" s="13">
        <v>31640000</v>
      </c>
      <c r="G16" s="210">
        <v>31740000</v>
      </c>
      <c r="H16" s="13" t="s">
        <v>405</v>
      </c>
      <c r="I16" s="210" t="s">
        <v>406</v>
      </c>
      <c r="J16" s="13">
        <v>32150000</v>
      </c>
      <c r="K16" s="210" t="s">
        <v>407</v>
      </c>
      <c r="L16" s="13" t="s">
        <v>408</v>
      </c>
      <c r="M16" s="210" t="s">
        <v>409</v>
      </c>
      <c r="N16" s="152" t="s">
        <v>410</v>
      </c>
    </row>
    <row r="17" spans="1:14" ht="179.25" thickBot="1" x14ac:dyDescent="0.25">
      <c r="A17" s="4" t="s">
        <v>107</v>
      </c>
      <c r="B17" s="46" t="s">
        <v>38</v>
      </c>
      <c r="C17" s="77" t="s">
        <v>34</v>
      </c>
      <c r="D17" s="273" t="s">
        <v>395</v>
      </c>
      <c r="E17" s="274" t="s">
        <v>396</v>
      </c>
      <c r="F17" s="217" t="s">
        <v>337</v>
      </c>
      <c r="G17" s="218" t="s">
        <v>338</v>
      </c>
      <c r="H17" s="273" t="s">
        <v>397</v>
      </c>
      <c r="I17" s="274" t="s">
        <v>398</v>
      </c>
      <c r="J17" s="217" t="s">
        <v>341</v>
      </c>
      <c r="K17" s="274" t="s">
        <v>399</v>
      </c>
      <c r="L17" s="273" t="s">
        <v>400</v>
      </c>
      <c r="M17" s="274" t="s">
        <v>401</v>
      </c>
      <c r="N17" s="275" t="s">
        <v>402</v>
      </c>
    </row>
    <row r="18" spans="1:14" ht="13.5" customHeight="1" thickBot="1" x14ac:dyDescent="0.25">
      <c r="A18" s="4"/>
      <c r="B18" s="16"/>
      <c r="C18" s="78"/>
      <c r="D18" s="21"/>
      <c r="E18" s="21"/>
      <c r="F18" s="21"/>
      <c r="G18" s="21"/>
      <c r="H18" s="21"/>
      <c r="I18" s="21"/>
      <c r="J18" s="21"/>
      <c r="K18" s="21"/>
      <c r="L18" s="21"/>
      <c r="M18" s="21"/>
      <c r="N18" s="66"/>
    </row>
    <row r="19" spans="1:14" ht="13.5" customHeight="1" x14ac:dyDescent="0.2">
      <c r="A19" s="4"/>
      <c r="B19" s="19" t="s">
        <v>48</v>
      </c>
      <c r="C19" s="38" t="s">
        <v>31</v>
      </c>
      <c r="D19" s="119"/>
      <c r="E19" s="119"/>
      <c r="F19" s="119"/>
      <c r="G19" s="119"/>
      <c r="H19" s="119"/>
      <c r="I19" s="119"/>
      <c r="J19" s="119"/>
      <c r="K19" s="119"/>
      <c r="L19" s="119"/>
      <c r="M19" s="119"/>
      <c r="N19" s="133"/>
    </row>
    <row r="20" spans="1:14" ht="13.5" customHeight="1" thickBot="1" x14ac:dyDescent="0.25">
      <c r="A20" s="4" t="s">
        <v>108</v>
      </c>
      <c r="B20" s="43" t="s">
        <v>288</v>
      </c>
      <c r="C20" s="61">
        <f>SUM(D20:CH20)</f>
        <v>7134661</v>
      </c>
      <c r="D20" s="44">
        <v>0</v>
      </c>
      <c r="E20" s="67">
        <v>0</v>
      </c>
      <c r="F20" s="47">
        <v>895127</v>
      </c>
      <c r="G20" s="67">
        <v>571087</v>
      </c>
      <c r="H20" s="47">
        <v>4434153</v>
      </c>
      <c r="I20" s="67">
        <v>683666</v>
      </c>
      <c r="J20" s="47">
        <v>550628</v>
      </c>
      <c r="K20" s="67">
        <v>0</v>
      </c>
      <c r="L20" s="47">
        <v>0</v>
      </c>
      <c r="M20" s="67">
        <v>0</v>
      </c>
      <c r="N20" s="154">
        <v>0</v>
      </c>
    </row>
    <row r="21" spans="1:14" ht="13.5" customHeight="1" thickBot="1" x14ac:dyDescent="0.25">
      <c r="A21" s="4"/>
      <c r="B21" s="6"/>
      <c r="C21" s="76"/>
      <c r="D21" s="23"/>
      <c r="E21" s="24"/>
      <c r="F21" s="23"/>
      <c r="G21" s="24"/>
      <c r="H21" s="23"/>
      <c r="I21" s="24"/>
      <c r="J21" s="23"/>
      <c r="K21" s="24"/>
      <c r="L21" s="23"/>
      <c r="M21" s="24"/>
      <c r="N21" s="163"/>
    </row>
    <row r="22" spans="1:14" ht="13.5" customHeight="1" x14ac:dyDescent="0.2">
      <c r="A22" s="4"/>
      <c r="B22" s="25" t="s">
        <v>50</v>
      </c>
      <c r="C22" s="38" t="s">
        <v>31</v>
      </c>
      <c r="D22" s="119"/>
      <c r="E22" s="119"/>
      <c r="F22" s="119"/>
      <c r="G22" s="119"/>
      <c r="H22" s="119"/>
      <c r="I22" s="119"/>
      <c r="J22" s="119"/>
      <c r="K22" s="119"/>
      <c r="L22" s="119"/>
      <c r="M22" s="119"/>
      <c r="N22" s="133"/>
    </row>
    <row r="23" spans="1:14" ht="175.15" customHeight="1" x14ac:dyDescent="0.2">
      <c r="A23" s="4" t="s">
        <v>109</v>
      </c>
      <c r="B23" s="33" t="s">
        <v>39</v>
      </c>
      <c r="C23" s="75" t="s">
        <v>34</v>
      </c>
      <c r="D23" s="13" t="s">
        <v>411</v>
      </c>
      <c r="E23" s="210" t="s">
        <v>412</v>
      </c>
      <c r="F23" s="13" t="s">
        <v>289</v>
      </c>
      <c r="G23" s="210" t="s">
        <v>290</v>
      </c>
      <c r="H23" s="13" t="s">
        <v>413</v>
      </c>
      <c r="I23" s="210" t="s">
        <v>414</v>
      </c>
      <c r="J23" s="13" t="s">
        <v>291</v>
      </c>
      <c r="K23" s="210" t="s">
        <v>415</v>
      </c>
      <c r="L23" s="13" t="s">
        <v>291</v>
      </c>
      <c r="M23" s="210" t="s">
        <v>416</v>
      </c>
      <c r="N23" s="214" t="s">
        <v>414</v>
      </c>
    </row>
    <row r="24" spans="1:14" ht="332.25" thickBot="1" x14ac:dyDescent="0.25">
      <c r="A24" s="4" t="s">
        <v>110</v>
      </c>
      <c r="B24" s="46" t="s">
        <v>43</v>
      </c>
      <c r="C24" s="77" t="s">
        <v>34</v>
      </c>
      <c r="D24" s="273" t="s">
        <v>417</v>
      </c>
      <c r="E24" s="274" t="s">
        <v>418</v>
      </c>
      <c r="F24" s="217" t="s">
        <v>337</v>
      </c>
      <c r="G24" s="218" t="s">
        <v>345</v>
      </c>
      <c r="H24" s="273" t="s">
        <v>419</v>
      </c>
      <c r="I24" s="274" t="s">
        <v>420</v>
      </c>
      <c r="J24" s="217" t="s">
        <v>339</v>
      </c>
      <c r="K24" s="274" t="s">
        <v>421</v>
      </c>
      <c r="L24" s="217" t="s">
        <v>339</v>
      </c>
      <c r="M24" s="274" t="s">
        <v>422</v>
      </c>
      <c r="N24" s="275" t="s">
        <v>420</v>
      </c>
    </row>
    <row r="25" spans="1:14" ht="13.5" customHeight="1" thickBot="1" x14ac:dyDescent="0.25">
      <c r="A25" s="4"/>
      <c r="B25" s="65"/>
      <c r="C25" s="78"/>
      <c r="D25" s="21"/>
      <c r="E25" s="21"/>
      <c r="F25" s="21"/>
      <c r="G25" s="21"/>
      <c r="H25" s="21"/>
      <c r="I25" s="21"/>
      <c r="J25" s="21"/>
      <c r="K25" s="21"/>
      <c r="L25" s="21"/>
      <c r="M25" s="21"/>
      <c r="N25" s="66"/>
    </row>
    <row r="26" spans="1:14" ht="13.5" customHeight="1" x14ac:dyDescent="0.2">
      <c r="A26" s="4"/>
      <c r="B26" s="25" t="s">
        <v>49</v>
      </c>
      <c r="C26" s="38" t="s">
        <v>31</v>
      </c>
      <c r="D26" s="119"/>
      <c r="E26" s="119"/>
      <c r="F26" s="119"/>
      <c r="G26" s="119"/>
      <c r="H26" s="119"/>
      <c r="I26" s="119"/>
      <c r="J26" s="119"/>
      <c r="K26" s="119"/>
      <c r="L26" s="119"/>
      <c r="M26" s="119"/>
      <c r="N26" s="133"/>
    </row>
    <row r="27" spans="1:14" ht="25.5" x14ac:dyDescent="0.2">
      <c r="A27" s="4" t="s">
        <v>111</v>
      </c>
      <c r="B27" s="33" t="s">
        <v>136</v>
      </c>
      <c r="C27" s="59">
        <f>SUM(D27:CH27)</f>
        <v>55504</v>
      </c>
      <c r="D27" s="35">
        <v>55504</v>
      </c>
      <c r="E27" s="53">
        <v>0</v>
      </c>
      <c r="F27" s="34">
        <v>0</v>
      </c>
      <c r="G27" s="53">
        <v>0</v>
      </c>
      <c r="H27" s="34">
        <v>0</v>
      </c>
      <c r="I27" s="53">
        <v>0</v>
      </c>
      <c r="J27" s="34">
        <v>0</v>
      </c>
      <c r="K27" s="53">
        <v>0</v>
      </c>
      <c r="L27" s="34">
        <v>0</v>
      </c>
      <c r="M27" s="53">
        <v>0</v>
      </c>
      <c r="N27" s="153">
        <v>0</v>
      </c>
    </row>
    <row r="28" spans="1:14" ht="13.5" customHeight="1" x14ac:dyDescent="0.2">
      <c r="A28" s="4" t="s">
        <v>112</v>
      </c>
      <c r="B28" s="33" t="s">
        <v>329</v>
      </c>
      <c r="C28" s="59">
        <f>SUM(D28:CH28)</f>
        <v>102932</v>
      </c>
      <c r="D28" s="35">
        <v>102932</v>
      </c>
      <c r="E28" s="48">
        <v>0</v>
      </c>
      <c r="F28" s="35">
        <v>0</v>
      </c>
      <c r="G28" s="48">
        <v>0</v>
      </c>
      <c r="H28" s="35">
        <v>0</v>
      </c>
      <c r="I28" s="48">
        <v>0</v>
      </c>
      <c r="J28" s="35">
        <v>0</v>
      </c>
      <c r="K28" s="48">
        <v>0</v>
      </c>
      <c r="L28" s="35">
        <v>0</v>
      </c>
      <c r="M28" s="48">
        <v>0</v>
      </c>
      <c r="N28" s="156">
        <v>0</v>
      </c>
    </row>
    <row r="29" spans="1:14" ht="13.5" customHeight="1" x14ac:dyDescent="0.2">
      <c r="A29" s="4" t="s">
        <v>113</v>
      </c>
      <c r="B29" s="42" t="s">
        <v>36</v>
      </c>
      <c r="C29" s="60">
        <f>SUM(D29:CH29)</f>
        <v>158436</v>
      </c>
      <c r="D29" s="37">
        <v>158436</v>
      </c>
      <c r="E29" s="49">
        <v>0</v>
      </c>
      <c r="F29" s="37">
        <v>0</v>
      </c>
      <c r="G29" s="49">
        <v>0</v>
      </c>
      <c r="H29" s="37">
        <v>0</v>
      </c>
      <c r="I29" s="49">
        <v>0</v>
      </c>
      <c r="J29" s="37">
        <v>0</v>
      </c>
      <c r="K29" s="49">
        <v>0</v>
      </c>
      <c r="L29" s="37">
        <v>0</v>
      </c>
      <c r="M29" s="49">
        <v>0</v>
      </c>
      <c r="N29" s="157">
        <v>0</v>
      </c>
    </row>
    <row r="30" spans="1:14" ht="13.5" customHeight="1" x14ac:dyDescent="0.2">
      <c r="A30" s="4" t="s">
        <v>114</v>
      </c>
      <c r="B30" s="45" t="s">
        <v>330</v>
      </c>
      <c r="C30" s="58">
        <f>SUM(D30:CH30)</f>
        <v>137510906</v>
      </c>
      <c r="D30" s="41">
        <v>8475879</v>
      </c>
      <c r="E30" s="50">
        <v>3292920</v>
      </c>
      <c r="F30" s="41">
        <v>2877836</v>
      </c>
      <c r="G30" s="50">
        <v>905011</v>
      </c>
      <c r="H30" s="41">
        <v>3803636</v>
      </c>
      <c r="I30" s="50">
        <v>3352486</v>
      </c>
      <c r="J30" s="41">
        <v>1493674</v>
      </c>
      <c r="K30" s="50">
        <v>34873143</v>
      </c>
      <c r="L30" s="41">
        <v>68541245</v>
      </c>
      <c r="M30" s="50">
        <v>1165066</v>
      </c>
      <c r="N30" s="158">
        <v>8730010</v>
      </c>
    </row>
    <row r="31" spans="1:14" ht="13.5" customHeight="1" thickBot="1" x14ac:dyDescent="0.25">
      <c r="A31" s="4" t="s">
        <v>115</v>
      </c>
      <c r="B31" s="20" t="s">
        <v>53</v>
      </c>
      <c r="C31" s="61">
        <f>SUM(D31:CH31)</f>
        <v>137669342</v>
      </c>
      <c r="D31" s="44">
        <f t="shared" ref="D31:N31" si="0">SUM(D29:D30)</f>
        <v>8634315</v>
      </c>
      <c r="E31" s="51">
        <f t="shared" si="0"/>
        <v>3292920</v>
      </c>
      <c r="F31" s="44">
        <f t="shared" si="0"/>
        <v>2877836</v>
      </c>
      <c r="G31" s="51">
        <f t="shared" si="0"/>
        <v>905011</v>
      </c>
      <c r="H31" s="44">
        <f t="shared" si="0"/>
        <v>3803636</v>
      </c>
      <c r="I31" s="51">
        <f t="shared" si="0"/>
        <v>3352486</v>
      </c>
      <c r="J31" s="44">
        <f t="shared" si="0"/>
        <v>1493674</v>
      </c>
      <c r="K31" s="51">
        <f t="shared" si="0"/>
        <v>34873143</v>
      </c>
      <c r="L31" s="44">
        <f t="shared" si="0"/>
        <v>68541245</v>
      </c>
      <c r="M31" s="51">
        <f t="shared" si="0"/>
        <v>1165066</v>
      </c>
      <c r="N31" s="162">
        <f t="shared" si="0"/>
        <v>8730010</v>
      </c>
    </row>
    <row r="32" spans="1:14" ht="13.5" customHeight="1" thickBot="1" x14ac:dyDescent="0.25">
      <c r="A32" s="4"/>
      <c r="B32" s="26"/>
      <c r="C32" s="76"/>
      <c r="D32" s="10"/>
      <c r="E32" s="10"/>
      <c r="F32" s="10"/>
      <c r="G32" s="10"/>
      <c r="H32" s="10"/>
      <c r="I32" s="10"/>
      <c r="J32" s="10"/>
      <c r="K32" s="10"/>
      <c r="L32" s="10"/>
      <c r="M32" s="10"/>
      <c r="N32" s="163"/>
    </row>
    <row r="33" spans="1:29" ht="13.5" customHeight="1" x14ac:dyDescent="0.2">
      <c r="A33" s="4"/>
      <c r="B33" s="25" t="s">
        <v>58</v>
      </c>
      <c r="C33" s="38" t="s">
        <v>31</v>
      </c>
      <c r="D33" s="119"/>
      <c r="E33" s="119"/>
      <c r="F33" s="119"/>
      <c r="G33" s="119"/>
      <c r="H33" s="119"/>
      <c r="I33" s="119"/>
      <c r="J33" s="119"/>
      <c r="K33" s="119"/>
      <c r="L33" s="119"/>
      <c r="M33" s="119"/>
      <c r="N33" s="133"/>
    </row>
    <row r="34" spans="1:29" ht="13.5" customHeight="1" thickBot="1" x14ac:dyDescent="0.25">
      <c r="A34" s="276" t="s">
        <v>116</v>
      </c>
      <c r="B34" s="64" t="s">
        <v>51</v>
      </c>
      <c r="C34" s="79" t="s">
        <v>34</v>
      </c>
      <c r="D34" s="222" t="s">
        <v>312</v>
      </c>
      <c r="E34" s="222" t="s">
        <v>312</v>
      </c>
      <c r="F34" s="222" t="s">
        <v>312</v>
      </c>
      <c r="G34" s="222" t="s">
        <v>312</v>
      </c>
      <c r="H34" s="222" t="s">
        <v>312</v>
      </c>
      <c r="I34" s="222" t="s">
        <v>312</v>
      </c>
      <c r="J34" s="222" t="s">
        <v>312</v>
      </c>
      <c r="K34" s="222" t="s">
        <v>312</v>
      </c>
      <c r="L34" s="222" t="s">
        <v>312</v>
      </c>
      <c r="M34" s="222" t="s">
        <v>312</v>
      </c>
      <c r="N34" s="223" t="s">
        <v>312</v>
      </c>
    </row>
    <row r="35" spans="1:29" ht="13.5" customHeight="1" thickBot="1" x14ac:dyDescent="0.25">
      <c r="B35" s="27"/>
      <c r="C35" s="18"/>
      <c r="D35" s="28"/>
      <c r="E35" s="28"/>
      <c r="F35" s="28"/>
      <c r="G35" s="28"/>
      <c r="H35" s="28"/>
      <c r="I35" s="28"/>
      <c r="J35" s="28"/>
      <c r="K35" s="28"/>
      <c r="L35" s="28"/>
      <c r="M35" s="28"/>
      <c r="N35" s="163"/>
    </row>
    <row r="36" spans="1:29" s="129" customFormat="1" ht="13.5" customHeight="1" x14ac:dyDescent="0.2">
      <c r="A36" s="4"/>
      <c r="B36" s="25" t="s">
        <v>293</v>
      </c>
      <c r="C36" s="38" t="s">
        <v>31</v>
      </c>
      <c r="D36" s="119"/>
      <c r="E36" s="119"/>
      <c r="F36" s="119"/>
      <c r="G36" s="119"/>
      <c r="H36" s="119"/>
      <c r="I36" s="119"/>
      <c r="J36" s="119"/>
      <c r="K36" s="119"/>
      <c r="L36" s="119"/>
      <c r="M36" s="119"/>
      <c r="N36" s="133"/>
    </row>
    <row r="37" spans="1:29" ht="25.5" x14ac:dyDescent="0.2">
      <c r="A37" s="31" t="s">
        <v>117</v>
      </c>
      <c r="B37" s="33" t="s">
        <v>28</v>
      </c>
      <c r="C37" s="71" t="str">
        <f t="shared" ref="C37:N37" si="1">C6</f>
        <v>N/A</v>
      </c>
      <c r="D37" s="175" t="str">
        <f t="shared" si="1"/>
        <v>General Appropriations</v>
      </c>
      <c r="E37" s="176" t="str">
        <f t="shared" si="1"/>
        <v>State Appropriation</v>
      </c>
      <c r="F37" s="175" t="str">
        <f t="shared" si="1"/>
        <v>Enterprise Operations</v>
      </c>
      <c r="G37" s="176" t="str">
        <f t="shared" si="1"/>
        <v>Armory Operations</v>
      </c>
      <c r="H37" s="175" t="str">
        <f t="shared" si="1"/>
        <v>Emergency Operation Funds</v>
      </c>
      <c r="I37" s="176" t="str">
        <f t="shared" si="1"/>
        <v>State Capital Projects</v>
      </c>
      <c r="J37" s="175" t="str">
        <f t="shared" si="1"/>
        <v>Fixed Nuclear Facility (FNF)</v>
      </c>
      <c r="K37" s="176" t="str">
        <f t="shared" si="1"/>
        <v>Federal Army/Air Appropriation</v>
      </c>
      <c r="L37" s="175" t="str">
        <f t="shared" si="1"/>
        <v>Emergency Operations</v>
      </c>
      <c r="M37" s="176" t="str">
        <f t="shared" si="1"/>
        <v>Youth/Post Challenge</v>
      </c>
      <c r="N37" s="177" t="str">
        <f t="shared" si="1"/>
        <v>Federal Capital Projects</v>
      </c>
    </row>
    <row r="38" spans="1:29" ht="25.5" x14ac:dyDescent="0.2">
      <c r="A38" s="31" t="s">
        <v>118</v>
      </c>
      <c r="B38" s="33" t="s">
        <v>331</v>
      </c>
      <c r="C38" s="71" t="s">
        <v>34</v>
      </c>
      <c r="D38" s="175" t="s">
        <v>34</v>
      </c>
      <c r="E38" s="176" t="s">
        <v>34</v>
      </c>
      <c r="F38" s="175" t="s">
        <v>34</v>
      </c>
      <c r="G38" s="176" t="s">
        <v>34</v>
      </c>
      <c r="H38" s="175" t="s">
        <v>34</v>
      </c>
      <c r="I38" s="176" t="s">
        <v>34</v>
      </c>
      <c r="J38" s="175" t="s">
        <v>34</v>
      </c>
      <c r="K38" s="176" t="s">
        <v>34</v>
      </c>
      <c r="L38" s="175" t="s">
        <v>34</v>
      </c>
      <c r="M38" s="176" t="s">
        <v>332</v>
      </c>
      <c r="N38" s="177" t="s">
        <v>34</v>
      </c>
    </row>
    <row r="39" spans="1:29" ht="63.75" x14ac:dyDescent="0.2">
      <c r="A39" s="4" t="s">
        <v>119</v>
      </c>
      <c r="B39" s="185" t="s">
        <v>52</v>
      </c>
      <c r="C39" s="80" t="s">
        <v>34</v>
      </c>
      <c r="D39" s="189" t="s">
        <v>313</v>
      </c>
      <c r="E39" s="190" t="s">
        <v>313</v>
      </c>
      <c r="F39" s="189" t="s">
        <v>314</v>
      </c>
      <c r="G39" s="190" t="s">
        <v>315</v>
      </c>
      <c r="H39" s="189" t="s">
        <v>316</v>
      </c>
      <c r="I39" s="190" t="s">
        <v>317</v>
      </c>
      <c r="J39" s="189" t="s">
        <v>318</v>
      </c>
      <c r="K39" s="190" t="s">
        <v>319</v>
      </c>
      <c r="L39" s="189" t="s">
        <v>333</v>
      </c>
      <c r="M39" s="190" t="s">
        <v>320</v>
      </c>
      <c r="N39" s="191" t="s">
        <v>317</v>
      </c>
    </row>
    <row r="40" spans="1:29" ht="331.5" x14ac:dyDescent="0.2">
      <c r="A40" s="31" t="s">
        <v>120</v>
      </c>
      <c r="B40" s="33" t="s">
        <v>43</v>
      </c>
      <c r="C40" s="81" t="str">
        <f t="shared" ref="C40:N40" si="2">C24</f>
        <v>N/A</v>
      </c>
      <c r="D40" s="211" t="str">
        <f t="shared" si="2"/>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40" s="212" t="str">
        <f t="shared" si="2"/>
        <v xml:space="preserve">- Administration
- State Active Duty
- State Active Duty (Clothing or Uniforms)
- Emergency Preparedness
- 2014 Ice Storm
- 2015 Severe Flooding </v>
      </c>
      <c r="F40" s="211" t="str">
        <f t="shared" si="2"/>
        <v>- Enterprise Operations</v>
      </c>
      <c r="G40" s="212" t="str">
        <f t="shared" si="2"/>
        <v>- Armory Operations  (50% Federal/50% State)</v>
      </c>
      <c r="H40" s="211" t="str">
        <f t="shared" si="2"/>
        <v>- State Active Duty
- Emergency Preparedness</v>
      </c>
      <c r="I40" s="212" t="str">
        <f t="shared" si="2"/>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40" s="211" t="str">
        <f t="shared" si="2"/>
        <v xml:space="preserve"> - Emergency Preparedness</v>
      </c>
      <c r="K40" s="212" t="str">
        <f t="shared" si="2"/>
        <v>- Armory Operations (75% Federal/25% State)
- McEntire ANG Base</v>
      </c>
      <c r="L40" s="211" t="str">
        <f t="shared" si="2"/>
        <v xml:space="preserve"> - Emergency Preparedness</v>
      </c>
      <c r="M40" s="212" t="str">
        <f t="shared" si="2"/>
        <v xml:space="preserve">- Armory Operations (75% Federal/25% State)
- Administration </v>
      </c>
      <c r="N40" s="213" t="str">
        <f t="shared" si="2"/>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41" spans="1:29" ht="13.5" customHeight="1" x14ac:dyDescent="0.2">
      <c r="A41" s="31" t="s">
        <v>121</v>
      </c>
      <c r="B41" s="146" t="s">
        <v>37</v>
      </c>
      <c r="C41" s="60">
        <f t="shared" ref="C41:N41" si="3">C31</f>
        <v>137669342</v>
      </c>
      <c r="D41" s="37">
        <f t="shared" si="3"/>
        <v>8634315</v>
      </c>
      <c r="E41" s="49">
        <f t="shared" si="3"/>
        <v>3292920</v>
      </c>
      <c r="F41" s="37">
        <f t="shared" si="3"/>
        <v>2877836</v>
      </c>
      <c r="G41" s="49">
        <f t="shared" si="3"/>
        <v>905011</v>
      </c>
      <c r="H41" s="37">
        <f t="shared" si="3"/>
        <v>3803636</v>
      </c>
      <c r="I41" s="49">
        <f t="shared" si="3"/>
        <v>3352486</v>
      </c>
      <c r="J41" s="37">
        <f t="shared" si="3"/>
        <v>1493674</v>
      </c>
      <c r="K41" s="49">
        <f t="shared" si="3"/>
        <v>34873143</v>
      </c>
      <c r="L41" s="37">
        <f t="shared" si="3"/>
        <v>68541245</v>
      </c>
      <c r="M41" s="49">
        <f t="shared" si="3"/>
        <v>1165066</v>
      </c>
      <c r="N41" s="157">
        <f t="shared" si="3"/>
        <v>8730010</v>
      </c>
    </row>
    <row r="42" spans="1:29" ht="25.5" x14ac:dyDescent="0.2">
      <c r="B42" s="33" t="s">
        <v>292</v>
      </c>
      <c r="C42" s="166" t="s">
        <v>18</v>
      </c>
      <c r="D42" s="34"/>
      <c r="E42" s="53"/>
      <c r="F42" s="34"/>
      <c r="G42" s="53"/>
      <c r="H42" s="34"/>
      <c r="I42" s="53"/>
      <c r="J42" s="34"/>
      <c r="K42" s="53"/>
      <c r="L42" s="34"/>
      <c r="M42" s="53"/>
      <c r="N42" s="153"/>
    </row>
    <row r="43" spans="1:29" s="130" customFormat="1" ht="25.5" x14ac:dyDescent="0.2">
      <c r="A43" s="277"/>
      <c r="B43" s="95" t="s">
        <v>146</v>
      </c>
      <c r="C43" s="137" t="s">
        <v>143</v>
      </c>
      <c r="D43" s="137" t="s">
        <v>143</v>
      </c>
      <c r="E43" s="137" t="s">
        <v>143</v>
      </c>
      <c r="F43" s="137" t="s">
        <v>143</v>
      </c>
      <c r="G43" s="137" t="s">
        <v>143</v>
      </c>
      <c r="H43" s="137" t="s">
        <v>143</v>
      </c>
      <c r="I43" s="137" t="s">
        <v>143</v>
      </c>
      <c r="J43" s="137" t="s">
        <v>143</v>
      </c>
      <c r="K43" s="137" t="s">
        <v>143</v>
      </c>
      <c r="L43" s="137" t="s">
        <v>143</v>
      </c>
      <c r="M43" s="137" t="s">
        <v>143</v>
      </c>
      <c r="N43" s="138" t="s">
        <v>143</v>
      </c>
      <c r="AB43" s="229"/>
      <c r="AC43" s="229"/>
    </row>
    <row r="44" spans="1:29" s="130" customFormat="1" ht="19.899999999999999" customHeight="1" x14ac:dyDescent="0.2">
      <c r="A44" s="277"/>
      <c r="B44" s="96" t="s">
        <v>147</v>
      </c>
      <c r="C44" s="167">
        <v>25632413.350000001</v>
      </c>
      <c r="D44" s="168">
        <v>3017402</v>
      </c>
      <c r="E44" s="169">
        <v>0</v>
      </c>
      <c r="F44" s="168">
        <v>0</v>
      </c>
      <c r="G44" s="169">
        <v>308445.5</v>
      </c>
      <c r="H44" s="168">
        <v>0</v>
      </c>
      <c r="I44" s="169">
        <v>1843867.3</v>
      </c>
      <c r="J44" s="168">
        <v>0</v>
      </c>
      <c r="K44" s="169">
        <v>9538288.4000000004</v>
      </c>
      <c r="L44" s="168">
        <v>0</v>
      </c>
      <c r="M44" s="169">
        <v>0</v>
      </c>
      <c r="N44" s="170">
        <v>8730010</v>
      </c>
    </row>
    <row r="45" spans="1:29" hidden="1" outlineLevel="1" x14ac:dyDescent="0.2">
      <c r="A45" s="4"/>
      <c r="B45" s="99" t="s">
        <v>148</v>
      </c>
      <c r="C45" s="56">
        <f t="shared" ref="C45:C50" si="4">SUM(D45:CI45)</f>
        <v>0</v>
      </c>
      <c r="D45" s="34">
        <v>0</v>
      </c>
      <c r="E45" s="53">
        <v>0</v>
      </c>
      <c r="F45" s="34">
        <v>0</v>
      </c>
      <c r="G45" s="53">
        <v>0</v>
      </c>
      <c r="H45" s="34">
        <v>0</v>
      </c>
      <c r="I45" s="53">
        <v>0</v>
      </c>
      <c r="J45" s="34">
        <v>0</v>
      </c>
      <c r="K45" s="53">
        <v>0</v>
      </c>
      <c r="L45" s="34">
        <v>0</v>
      </c>
      <c r="M45" s="53">
        <v>0</v>
      </c>
      <c r="N45" s="153">
        <v>0</v>
      </c>
    </row>
    <row r="46" spans="1:29" hidden="1" outlineLevel="1" x14ac:dyDescent="0.2">
      <c r="A46" s="4"/>
      <c r="B46" s="99" t="s">
        <v>149</v>
      </c>
      <c r="C46" s="56">
        <f t="shared" si="4"/>
        <v>0</v>
      </c>
      <c r="D46" s="34">
        <v>0</v>
      </c>
      <c r="E46" s="53">
        <v>0</v>
      </c>
      <c r="F46" s="34">
        <v>0</v>
      </c>
      <c r="G46" s="53">
        <v>0</v>
      </c>
      <c r="H46" s="34">
        <v>0</v>
      </c>
      <c r="I46" s="53">
        <v>0</v>
      </c>
      <c r="J46" s="34">
        <v>0</v>
      </c>
      <c r="K46" s="53">
        <v>0</v>
      </c>
      <c r="L46" s="34">
        <v>0</v>
      </c>
      <c r="M46" s="53">
        <v>0</v>
      </c>
      <c r="N46" s="153">
        <v>0</v>
      </c>
    </row>
    <row r="47" spans="1:29" ht="25.5" hidden="1" outlineLevel="1" x14ac:dyDescent="0.2">
      <c r="A47" s="4"/>
      <c r="B47" s="99" t="s">
        <v>150</v>
      </c>
      <c r="C47" s="56">
        <f t="shared" si="4"/>
        <v>0</v>
      </c>
      <c r="D47" s="34">
        <v>0</v>
      </c>
      <c r="E47" s="53">
        <v>0</v>
      </c>
      <c r="F47" s="34">
        <v>0</v>
      </c>
      <c r="G47" s="53">
        <v>0</v>
      </c>
      <c r="H47" s="34">
        <v>0</v>
      </c>
      <c r="I47" s="53">
        <v>0</v>
      </c>
      <c r="J47" s="34">
        <v>0</v>
      </c>
      <c r="K47" s="53">
        <v>0</v>
      </c>
      <c r="L47" s="34">
        <v>0</v>
      </c>
      <c r="M47" s="53">
        <v>0</v>
      </c>
      <c r="N47" s="153">
        <v>0</v>
      </c>
    </row>
    <row r="48" spans="1:29" ht="25.5" hidden="1" outlineLevel="1" x14ac:dyDescent="0.2">
      <c r="A48" s="4"/>
      <c r="B48" s="99" t="s">
        <v>151</v>
      </c>
      <c r="C48" s="56">
        <f t="shared" si="4"/>
        <v>0</v>
      </c>
      <c r="D48" s="34">
        <v>0</v>
      </c>
      <c r="E48" s="53">
        <v>0</v>
      </c>
      <c r="F48" s="34">
        <v>0</v>
      </c>
      <c r="G48" s="53">
        <v>0</v>
      </c>
      <c r="H48" s="34">
        <v>0</v>
      </c>
      <c r="I48" s="53">
        <v>0</v>
      </c>
      <c r="J48" s="34">
        <v>0</v>
      </c>
      <c r="K48" s="53">
        <v>0</v>
      </c>
      <c r="L48" s="34">
        <v>0</v>
      </c>
      <c r="M48" s="53">
        <v>0</v>
      </c>
      <c r="N48" s="153">
        <v>0</v>
      </c>
    </row>
    <row r="49" spans="1:29" ht="38.25" hidden="1" outlineLevel="1" x14ac:dyDescent="0.2">
      <c r="A49" s="4"/>
      <c r="B49" s="99" t="s">
        <v>152</v>
      </c>
      <c r="C49" s="56">
        <f t="shared" si="4"/>
        <v>0</v>
      </c>
      <c r="D49" s="34">
        <v>0</v>
      </c>
      <c r="E49" s="53">
        <v>0</v>
      </c>
      <c r="F49" s="34">
        <v>0</v>
      </c>
      <c r="G49" s="53">
        <v>0</v>
      </c>
      <c r="H49" s="34">
        <v>0</v>
      </c>
      <c r="I49" s="53">
        <v>0</v>
      </c>
      <c r="J49" s="34">
        <v>0</v>
      </c>
      <c r="K49" s="53">
        <v>0</v>
      </c>
      <c r="L49" s="34">
        <v>0</v>
      </c>
      <c r="M49" s="53">
        <v>0</v>
      </c>
      <c r="N49" s="153">
        <v>0</v>
      </c>
    </row>
    <row r="50" spans="1:29" ht="25.5" hidden="1" outlineLevel="1" x14ac:dyDescent="0.2">
      <c r="A50" s="4"/>
      <c r="B50" s="99" t="s">
        <v>153</v>
      </c>
      <c r="C50" s="56">
        <f t="shared" si="4"/>
        <v>0</v>
      </c>
      <c r="D50" s="34">
        <v>0</v>
      </c>
      <c r="E50" s="53">
        <v>0</v>
      </c>
      <c r="F50" s="34">
        <v>0</v>
      </c>
      <c r="G50" s="53">
        <v>0</v>
      </c>
      <c r="H50" s="34">
        <v>0</v>
      </c>
      <c r="I50" s="53">
        <v>0</v>
      </c>
      <c r="J50" s="34">
        <v>0</v>
      </c>
      <c r="K50" s="53">
        <v>0</v>
      </c>
      <c r="L50" s="34">
        <v>0</v>
      </c>
      <c r="M50" s="53">
        <v>0</v>
      </c>
      <c r="N50" s="153">
        <v>0</v>
      </c>
    </row>
    <row r="51" spans="1:29" s="130" customFormat="1" ht="19.899999999999999" customHeight="1" collapsed="1" x14ac:dyDescent="0.2">
      <c r="A51" s="277"/>
      <c r="B51" s="95" t="s">
        <v>154</v>
      </c>
      <c r="C51" s="131" t="s">
        <v>143</v>
      </c>
      <c r="D51" s="131" t="s">
        <v>143</v>
      </c>
      <c r="E51" s="131" t="s">
        <v>143</v>
      </c>
      <c r="F51" s="131" t="s">
        <v>143</v>
      </c>
      <c r="G51" s="131" t="s">
        <v>143</v>
      </c>
      <c r="H51" s="131" t="s">
        <v>143</v>
      </c>
      <c r="I51" s="131" t="s">
        <v>143</v>
      </c>
      <c r="J51" s="131" t="s">
        <v>143</v>
      </c>
      <c r="K51" s="131" t="s">
        <v>143</v>
      </c>
      <c r="L51" s="131" t="s">
        <v>143</v>
      </c>
      <c r="M51" s="131" t="s">
        <v>143</v>
      </c>
      <c r="N51" s="135" t="s">
        <v>143</v>
      </c>
    </row>
    <row r="52" spans="1:29" s="130" customFormat="1" ht="19.899999999999999" customHeight="1" x14ac:dyDescent="0.2">
      <c r="A52" s="277"/>
      <c r="B52" s="96" t="s">
        <v>155</v>
      </c>
      <c r="C52" s="167">
        <f>SUM(D52:CI52)</f>
        <v>8456012</v>
      </c>
      <c r="D52" s="168">
        <v>0</v>
      </c>
      <c r="E52" s="169">
        <v>0</v>
      </c>
      <c r="F52" s="168">
        <v>0</v>
      </c>
      <c r="G52" s="169">
        <v>196283.5</v>
      </c>
      <c r="H52" s="168">
        <v>0</v>
      </c>
      <c r="I52" s="169">
        <v>1173370.0999999999</v>
      </c>
      <c r="J52" s="168">
        <v>0</v>
      </c>
      <c r="K52" s="169">
        <v>7086358.4000000004</v>
      </c>
      <c r="L52" s="168">
        <v>0</v>
      </c>
      <c r="M52" s="169">
        <v>0</v>
      </c>
      <c r="N52" s="170">
        <v>0</v>
      </c>
    </row>
    <row r="53" spans="1:29" ht="25.5" hidden="1" outlineLevel="1" x14ac:dyDescent="0.2">
      <c r="A53" s="4"/>
      <c r="B53" s="99" t="s">
        <v>156</v>
      </c>
      <c r="C53" s="56">
        <f>SUM(D53:CI53)</f>
        <v>0</v>
      </c>
      <c r="D53" s="34">
        <v>0</v>
      </c>
      <c r="E53" s="53">
        <v>0</v>
      </c>
      <c r="F53" s="34">
        <v>0</v>
      </c>
      <c r="G53" s="53">
        <v>0</v>
      </c>
      <c r="H53" s="34">
        <v>0</v>
      </c>
      <c r="I53" s="53">
        <v>0</v>
      </c>
      <c r="J53" s="34">
        <v>0</v>
      </c>
      <c r="K53" s="53">
        <v>0</v>
      </c>
      <c r="L53" s="34">
        <v>0</v>
      </c>
      <c r="M53" s="53">
        <v>0</v>
      </c>
      <c r="N53" s="153">
        <v>0</v>
      </c>
    </row>
    <row r="54" spans="1:29" ht="25.5" hidden="1" outlineLevel="1" x14ac:dyDescent="0.2">
      <c r="A54" s="4"/>
      <c r="B54" s="99" t="s">
        <v>157</v>
      </c>
      <c r="C54" s="56">
        <f>SUM(D54:CI54)</f>
        <v>0</v>
      </c>
      <c r="D54" s="34">
        <v>0</v>
      </c>
      <c r="E54" s="53">
        <v>0</v>
      </c>
      <c r="F54" s="34">
        <v>0</v>
      </c>
      <c r="G54" s="53">
        <v>0</v>
      </c>
      <c r="H54" s="34">
        <v>0</v>
      </c>
      <c r="I54" s="53">
        <v>0</v>
      </c>
      <c r="J54" s="34">
        <v>0</v>
      </c>
      <c r="K54" s="53">
        <v>0</v>
      </c>
      <c r="L54" s="34">
        <v>0</v>
      </c>
      <c r="M54" s="53">
        <v>0</v>
      </c>
      <c r="N54" s="153">
        <v>0</v>
      </c>
    </row>
    <row r="55" spans="1:29" ht="38.25" hidden="1" outlineLevel="1" x14ac:dyDescent="0.2">
      <c r="A55" s="4"/>
      <c r="B55" s="99" t="s">
        <v>158</v>
      </c>
      <c r="C55" s="56">
        <f>SUM(D55:CI55)</f>
        <v>0</v>
      </c>
      <c r="D55" s="34">
        <v>0</v>
      </c>
      <c r="E55" s="53">
        <v>0</v>
      </c>
      <c r="F55" s="34">
        <v>0</v>
      </c>
      <c r="G55" s="53">
        <v>0</v>
      </c>
      <c r="H55" s="34">
        <v>0</v>
      </c>
      <c r="I55" s="53">
        <v>0</v>
      </c>
      <c r="J55" s="34">
        <v>0</v>
      </c>
      <c r="K55" s="53">
        <v>0</v>
      </c>
      <c r="L55" s="34">
        <v>0</v>
      </c>
      <c r="M55" s="53">
        <v>0</v>
      </c>
      <c r="N55" s="153">
        <v>0</v>
      </c>
    </row>
    <row r="56" spans="1:29" ht="25.5" hidden="1" outlineLevel="1" x14ac:dyDescent="0.2">
      <c r="A56" s="4"/>
      <c r="B56" s="99" t="s">
        <v>159</v>
      </c>
      <c r="C56" s="56">
        <f>SUM(D56:CI56)</f>
        <v>0</v>
      </c>
      <c r="D56" s="34">
        <v>0</v>
      </c>
      <c r="E56" s="53">
        <v>0</v>
      </c>
      <c r="F56" s="34">
        <v>0</v>
      </c>
      <c r="G56" s="53">
        <v>0</v>
      </c>
      <c r="H56" s="34">
        <v>0</v>
      </c>
      <c r="I56" s="53">
        <v>0</v>
      </c>
      <c r="J56" s="34">
        <v>0</v>
      </c>
      <c r="K56" s="53">
        <v>0</v>
      </c>
      <c r="L56" s="34">
        <v>0</v>
      </c>
      <c r="M56" s="53">
        <v>0</v>
      </c>
      <c r="N56" s="153">
        <v>0</v>
      </c>
    </row>
    <row r="57" spans="1:29" s="130" customFormat="1" ht="19.899999999999999" customHeight="1" collapsed="1" x14ac:dyDescent="0.2">
      <c r="A57" s="277"/>
      <c r="B57" s="95" t="s">
        <v>160</v>
      </c>
      <c r="C57" s="131" t="s">
        <v>143</v>
      </c>
      <c r="D57" s="131" t="s">
        <v>143</v>
      </c>
      <c r="E57" s="131" t="s">
        <v>143</v>
      </c>
      <c r="F57" s="131" t="s">
        <v>143</v>
      </c>
      <c r="G57" s="131" t="s">
        <v>143</v>
      </c>
      <c r="H57" s="131" t="s">
        <v>143</v>
      </c>
      <c r="I57" s="131" t="s">
        <v>143</v>
      </c>
      <c r="J57" s="131" t="s">
        <v>143</v>
      </c>
      <c r="K57" s="131" t="s">
        <v>143</v>
      </c>
      <c r="L57" s="131" t="s">
        <v>143</v>
      </c>
      <c r="M57" s="131" t="s">
        <v>143</v>
      </c>
      <c r="N57" s="135" t="s">
        <v>143</v>
      </c>
    </row>
    <row r="58" spans="1:29" s="130" customFormat="1" ht="19.899999999999999" customHeight="1" x14ac:dyDescent="0.2">
      <c r="A58" s="277"/>
      <c r="B58" s="96" t="s">
        <v>161</v>
      </c>
      <c r="C58" s="167">
        <f t="shared" ref="C58:C64" si="5">SUM(D58:CI58)</f>
        <v>4389971.2</v>
      </c>
      <c r="D58" s="168">
        <v>1284802</v>
      </c>
      <c r="E58" s="169">
        <v>0</v>
      </c>
      <c r="F58" s="168">
        <v>0</v>
      </c>
      <c r="G58" s="169">
        <v>28040.5</v>
      </c>
      <c r="H58" s="168">
        <v>0</v>
      </c>
      <c r="I58" s="169">
        <v>167624.30000000002</v>
      </c>
      <c r="J58" s="168">
        <v>0</v>
      </c>
      <c r="K58" s="169">
        <v>2909504.4</v>
      </c>
      <c r="L58" s="168">
        <v>0</v>
      </c>
      <c r="M58" s="169">
        <v>0</v>
      </c>
      <c r="N58" s="170">
        <v>0</v>
      </c>
      <c r="AC58" s="228"/>
    </row>
    <row r="59" spans="1:29" ht="25.5" hidden="1" outlineLevel="1" x14ac:dyDescent="0.2">
      <c r="A59" s="4"/>
      <c r="B59" s="99" t="s">
        <v>162</v>
      </c>
      <c r="C59" s="56">
        <f t="shared" si="5"/>
        <v>0</v>
      </c>
      <c r="D59" s="34">
        <v>0</v>
      </c>
      <c r="E59" s="53">
        <v>0</v>
      </c>
      <c r="F59" s="34">
        <v>0</v>
      </c>
      <c r="G59" s="53">
        <v>0</v>
      </c>
      <c r="H59" s="34">
        <v>0</v>
      </c>
      <c r="I59" s="53">
        <v>0</v>
      </c>
      <c r="J59" s="34">
        <v>0</v>
      </c>
      <c r="K59" s="53">
        <v>0</v>
      </c>
      <c r="L59" s="34">
        <v>0</v>
      </c>
      <c r="M59" s="53">
        <v>0</v>
      </c>
      <c r="N59" s="153">
        <v>0</v>
      </c>
    </row>
    <row r="60" spans="1:29" ht="38.25" hidden="1" outlineLevel="1" x14ac:dyDescent="0.2">
      <c r="A60" s="4"/>
      <c r="B60" s="99" t="s">
        <v>163</v>
      </c>
      <c r="C60" s="56">
        <f t="shared" si="5"/>
        <v>0</v>
      </c>
      <c r="D60" s="34">
        <v>0</v>
      </c>
      <c r="E60" s="53">
        <v>0</v>
      </c>
      <c r="F60" s="34">
        <v>0</v>
      </c>
      <c r="G60" s="53">
        <v>0</v>
      </c>
      <c r="H60" s="34">
        <v>0</v>
      </c>
      <c r="I60" s="53">
        <v>0</v>
      </c>
      <c r="J60" s="34">
        <v>0</v>
      </c>
      <c r="K60" s="53">
        <v>0</v>
      </c>
      <c r="L60" s="34">
        <v>0</v>
      </c>
      <c r="M60" s="53">
        <v>0</v>
      </c>
      <c r="N60" s="153">
        <v>0</v>
      </c>
    </row>
    <row r="61" spans="1:29" ht="25.5" hidden="1" outlineLevel="1" x14ac:dyDescent="0.2">
      <c r="A61" s="4"/>
      <c r="B61" s="99" t="s">
        <v>164</v>
      </c>
      <c r="C61" s="56">
        <f t="shared" si="5"/>
        <v>0</v>
      </c>
      <c r="D61" s="34">
        <v>0</v>
      </c>
      <c r="E61" s="53">
        <v>0</v>
      </c>
      <c r="F61" s="34">
        <v>0</v>
      </c>
      <c r="G61" s="53">
        <v>0</v>
      </c>
      <c r="H61" s="34">
        <v>0</v>
      </c>
      <c r="I61" s="53">
        <v>0</v>
      </c>
      <c r="J61" s="34">
        <v>0</v>
      </c>
      <c r="K61" s="53">
        <v>0</v>
      </c>
      <c r="L61" s="34">
        <v>0</v>
      </c>
      <c r="M61" s="53">
        <v>0</v>
      </c>
      <c r="N61" s="153">
        <v>0</v>
      </c>
    </row>
    <row r="62" spans="1:29" hidden="1" outlineLevel="1" x14ac:dyDescent="0.2">
      <c r="A62" s="4"/>
      <c r="B62" s="99" t="s">
        <v>165</v>
      </c>
      <c r="C62" s="56">
        <f t="shared" si="5"/>
        <v>0</v>
      </c>
      <c r="D62" s="34">
        <v>0</v>
      </c>
      <c r="E62" s="53">
        <v>0</v>
      </c>
      <c r="F62" s="34">
        <v>0</v>
      </c>
      <c r="G62" s="53">
        <v>0</v>
      </c>
      <c r="H62" s="34">
        <v>0</v>
      </c>
      <c r="I62" s="53">
        <v>0</v>
      </c>
      <c r="J62" s="34">
        <v>0</v>
      </c>
      <c r="K62" s="53">
        <v>0</v>
      </c>
      <c r="L62" s="34">
        <v>0</v>
      </c>
      <c r="M62" s="53">
        <v>0</v>
      </c>
      <c r="N62" s="153">
        <v>0</v>
      </c>
    </row>
    <row r="63" spans="1:29" hidden="1" outlineLevel="1" x14ac:dyDescent="0.2">
      <c r="A63" s="4"/>
      <c r="B63" s="99" t="s">
        <v>166</v>
      </c>
      <c r="C63" s="56">
        <f t="shared" si="5"/>
        <v>0</v>
      </c>
      <c r="D63" s="34">
        <v>0</v>
      </c>
      <c r="E63" s="53">
        <v>0</v>
      </c>
      <c r="F63" s="34">
        <v>0</v>
      </c>
      <c r="G63" s="53">
        <v>0</v>
      </c>
      <c r="H63" s="34">
        <v>0</v>
      </c>
      <c r="I63" s="53">
        <v>0</v>
      </c>
      <c r="J63" s="34">
        <v>0</v>
      </c>
      <c r="K63" s="53">
        <v>0</v>
      </c>
      <c r="L63" s="34">
        <v>0</v>
      </c>
      <c r="M63" s="53">
        <v>0</v>
      </c>
      <c r="N63" s="153">
        <v>0</v>
      </c>
    </row>
    <row r="64" spans="1:29" ht="25.5" hidden="1" outlineLevel="1" x14ac:dyDescent="0.2">
      <c r="A64" s="4"/>
      <c r="B64" s="97" t="s">
        <v>167</v>
      </c>
      <c r="C64" s="98">
        <f t="shared" si="5"/>
        <v>0</v>
      </c>
      <c r="D64" s="37">
        <v>0</v>
      </c>
      <c r="E64" s="49">
        <v>0</v>
      </c>
      <c r="F64" s="37">
        <v>0</v>
      </c>
      <c r="G64" s="49">
        <v>0</v>
      </c>
      <c r="H64" s="37">
        <v>0</v>
      </c>
      <c r="I64" s="49">
        <v>0</v>
      </c>
      <c r="J64" s="37">
        <v>0</v>
      </c>
      <c r="K64" s="49">
        <v>0</v>
      </c>
      <c r="L64" s="37">
        <v>0</v>
      </c>
      <c r="M64" s="49">
        <v>0</v>
      </c>
      <c r="N64" s="157">
        <v>0</v>
      </c>
    </row>
    <row r="65" spans="1:14" s="130" customFormat="1" ht="25.5" collapsed="1" x14ac:dyDescent="0.2">
      <c r="A65" s="277"/>
      <c r="B65" s="95" t="s">
        <v>168</v>
      </c>
      <c r="C65" s="131" t="s">
        <v>143</v>
      </c>
      <c r="D65" s="131" t="s">
        <v>143</v>
      </c>
      <c r="E65" s="131" t="s">
        <v>143</v>
      </c>
      <c r="F65" s="131" t="s">
        <v>143</v>
      </c>
      <c r="G65" s="131" t="s">
        <v>143</v>
      </c>
      <c r="H65" s="131" t="s">
        <v>143</v>
      </c>
      <c r="I65" s="131" t="s">
        <v>143</v>
      </c>
      <c r="J65" s="131" t="s">
        <v>143</v>
      </c>
      <c r="K65" s="131" t="s">
        <v>143</v>
      </c>
      <c r="L65" s="131" t="s">
        <v>143</v>
      </c>
      <c r="M65" s="131" t="s">
        <v>143</v>
      </c>
      <c r="N65" s="135" t="s">
        <v>143</v>
      </c>
    </row>
    <row r="66" spans="1:14" s="130" customFormat="1" ht="25.5" x14ac:dyDescent="0.2">
      <c r="A66" s="277"/>
      <c r="B66" s="96" t="s">
        <v>169</v>
      </c>
      <c r="C66" s="167">
        <f t="shared" ref="C66:C79" si="6">SUM(D66:CI66)</f>
        <v>6693849.2000000002</v>
      </c>
      <c r="D66" s="168">
        <v>570747</v>
      </c>
      <c r="E66" s="169">
        <v>0</v>
      </c>
      <c r="F66" s="168">
        <v>0</v>
      </c>
      <c r="G66" s="169">
        <v>28040.5</v>
      </c>
      <c r="H66" s="168">
        <v>20000</v>
      </c>
      <c r="I66" s="169">
        <v>167624.30000000002</v>
      </c>
      <c r="J66" s="168">
        <v>497891</v>
      </c>
      <c r="K66" s="169">
        <v>644214.4</v>
      </c>
      <c r="L66" s="168">
        <v>4765332</v>
      </c>
      <c r="M66" s="169">
        <v>0</v>
      </c>
      <c r="N66" s="170">
        <v>0</v>
      </c>
    </row>
    <row r="67" spans="1:14" s="130" customFormat="1" ht="25.5" hidden="1" outlineLevel="2" x14ac:dyDescent="0.2">
      <c r="A67" s="277"/>
      <c r="B67" s="99" t="s">
        <v>174</v>
      </c>
      <c r="C67" s="167">
        <f t="shared" si="6"/>
        <v>0</v>
      </c>
      <c r="D67" s="168">
        <v>0</v>
      </c>
      <c r="E67" s="169">
        <v>0</v>
      </c>
      <c r="F67" s="168">
        <v>0</v>
      </c>
      <c r="G67" s="169">
        <v>0</v>
      </c>
      <c r="H67" s="168">
        <v>0</v>
      </c>
      <c r="I67" s="169">
        <v>0</v>
      </c>
      <c r="J67" s="168">
        <v>0</v>
      </c>
      <c r="K67" s="169">
        <v>0</v>
      </c>
      <c r="L67" s="168">
        <v>0</v>
      </c>
      <c r="M67" s="169">
        <v>0</v>
      </c>
      <c r="N67" s="170">
        <v>0</v>
      </c>
    </row>
    <row r="68" spans="1:14" s="130" customFormat="1" ht="25.5" hidden="1" outlineLevel="2" x14ac:dyDescent="0.2">
      <c r="A68" s="277"/>
      <c r="B68" s="99" t="s">
        <v>175</v>
      </c>
      <c r="C68" s="167">
        <f t="shared" si="6"/>
        <v>0</v>
      </c>
      <c r="D68" s="168">
        <v>0</v>
      </c>
      <c r="E68" s="169">
        <v>0</v>
      </c>
      <c r="F68" s="168">
        <v>0</v>
      </c>
      <c r="G68" s="169">
        <v>0</v>
      </c>
      <c r="H68" s="168">
        <v>0</v>
      </c>
      <c r="I68" s="169">
        <v>0</v>
      </c>
      <c r="J68" s="168">
        <v>0</v>
      </c>
      <c r="K68" s="169">
        <v>0</v>
      </c>
      <c r="L68" s="168">
        <v>0</v>
      </c>
      <c r="M68" s="169">
        <v>0</v>
      </c>
      <c r="N68" s="170">
        <v>0</v>
      </c>
    </row>
    <row r="69" spans="1:14" s="130" customFormat="1" ht="25.5" hidden="1" outlineLevel="2" x14ac:dyDescent="0.2">
      <c r="A69" s="277"/>
      <c r="B69" s="99" t="s">
        <v>176</v>
      </c>
      <c r="C69" s="167">
        <f t="shared" si="6"/>
        <v>0</v>
      </c>
      <c r="D69" s="168">
        <v>0</v>
      </c>
      <c r="E69" s="169">
        <v>0</v>
      </c>
      <c r="F69" s="168">
        <v>0</v>
      </c>
      <c r="G69" s="169">
        <v>0</v>
      </c>
      <c r="H69" s="168">
        <v>0</v>
      </c>
      <c r="I69" s="169">
        <v>0</v>
      </c>
      <c r="J69" s="168">
        <v>0</v>
      </c>
      <c r="K69" s="169">
        <v>0</v>
      </c>
      <c r="L69" s="168">
        <v>0</v>
      </c>
      <c r="M69" s="169">
        <v>0</v>
      </c>
      <c r="N69" s="170">
        <v>0</v>
      </c>
    </row>
    <row r="70" spans="1:14" s="130" customFormat="1" ht="25.5" hidden="1" outlineLevel="2" x14ac:dyDescent="0.2">
      <c r="A70" s="277"/>
      <c r="B70" s="99" t="s">
        <v>177</v>
      </c>
      <c r="C70" s="167">
        <f t="shared" si="6"/>
        <v>0</v>
      </c>
      <c r="D70" s="168">
        <v>0</v>
      </c>
      <c r="E70" s="169">
        <v>0</v>
      </c>
      <c r="F70" s="168">
        <v>0</v>
      </c>
      <c r="G70" s="169">
        <v>0</v>
      </c>
      <c r="H70" s="168">
        <v>0</v>
      </c>
      <c r="I70" s="169">
        <v>0</v>
      </c>
      <c r="J70" s="168">
        <v>0</v>
      </c>
      <c r="K70" s="169">
        <v>0</v>
      </c>
      <c r="L70" s="168">
        <v>0</v>
      </c>
      <c r="M70" s="169">
        <v>0</v>
      </c>
      <c r="N70" s="170">
        <v>0</v>
      </c>
    </row>
    <row r="71" spans="1:14" s="130" customFormat="1" ht="25.5" hidden="1" outlineLevel="2" x14ac:dyDescent="0.2">
      <c r="A71" s="277"/>
      <c r="B71" s="99" t="s">
        <v>178</v>
      </c>
      <c r="C71" s="167">
        <f t="shared" si="6"/>
        <v>0</v>
      </c>
      <c r="D71" s="168">
        <v>0</v>
      </c>
      <c r="E71" s="169">
        <v>0</v>
      </c>
      <c r="F71" s="168">
        <v>0</v>
      </c>
      <c r="G71" s="169">
        <v>0</v>
      </c>
      <c r="H71" s="168">
        <v>0</v>
      </c>
      <c r="I71" s="169">
        <v>0</v>
      </c>
      <c r="J71" s="168">
        <v>0</v>
      </c>
      <c r="K71" s="169">
        <v>0</v>
      </c>
      <c r="L71" s="168">
        <v>0</v>
      </c>
      <c r="M71" s="169">
        <v>0</v>
      </c>
      <c r="N71" s="170">
        <v>0</v>
      </c>
    </row>
    <row r="72" spans="1:14" s="130" customFormat="1" ht="25.5" hidden="1" outlineLevel="2" x14ac:dyDescent="0.2">
      <c r="A72" s="277"/>
      <c r="B72" s="99" t="s">
        <v>179</v>
      </c>
      <c r="C72" s="167">
        <f t="shared" si="6"/>
        <v>0</v>
      </c>
      <c r="D72" s="168">
        <v>0</v>
      </c>
      <c r="E72" s="169">
        <v>0</v>
      </c>
      <c r="F72" s="168">
        <v>0</v>
      </c>
      <c r="G72" s="169">
        <v>0</v>
      </c>
      <c r="H72" s="168">
        <v>0</v>
      </c>
      <c r="I72" s="169">
        <v>0</v>
      </c>
      <c r="J72" s="168">
        <v>0</v>
      </c>
      <c r="K72" s="169">
        <v>0</v>
      </c>
      <c r="L72" s="168">
        <v>0</v>
      </c>
      <c r="M72" s="169">
        <v>0</v>
      </c>
      <c r="N72" s="170">
        <v>0</v>
      </c>
    </row>
    <row r="73" spans="1:14" s="130" customFormat="1" hidden="1" outlineLevel="2" x14ac:dyDescent="0.2">
      <c r="A73" s="277"/>
      <c r="B73" s="99" t="s">
        <v>180</v>
      </c>
      <c r="C73" s="167">
        <f t="shared" si="6"/>
        <v>0</v>
      </c>
      <c r="D73" s="168">
        <v>0</v>
      </c>
      <c r="E73" s="169">
        <v>0</v>
      </c>
      <c r="F73" s="168">
        <v>0</v>
      </c>
      <c r="G73" s="169">
        <v>0</v>
      </c>
      <c r="H73" s="168">
        <v>0</v>
      </c>
      <c r="I73" s="169">
        <v>0</v>
      </c>
      <c r="J73" s="168">
        <v>0</v>
      </c>
      <c r="K73" s="169">
        <v>0</v>
      </c>
      <c r="L73" s="168">
        <v>0</v>
      </c>
      <c r="M73" s="169">
        <v>0</v>
      </c>
      <c r="N73" s="170">
        <v>0</v>
      </c>
    </row>
    <row r="74" spans="1:14" s="130" customFormat="1" hidden="1" outlineLevel="2" x14ac:dyDescent="0.2">
      <c r="A74" s="277"/>
      <c r="B74" s="99" t="s">
        <v>181</v>
      </c>
      <c r="C74" s="167">
        <f t="shared" si="6"/>
        <v>0</v>
      </c>
      <c r="D74" s="168">
        <v>0</v>
      </c>
      <c r="E74" s="169">
        <v>0</v>
      </c>
      <c r="F74" s="168">
        <v>0</v>
      </c>
      <c r="G74" s="169">
        <v>0</v>
      </c>
      <c r="H74" s="168">
        <v>0</v>
      </c>
      <c r="I74" s="169">
        <v>0</v>
      </c>
      <c r="J74" s="168">
        <v>0</v>
      </c>
      <c r="K74" s="169">
        <v>0</v>
      </c>
      <c r="L74" s="168">
        <v>0</v>
      </c>
      <c r="M74" s="169">
        <v>0</v>
      </c>
      <c r="N74" s="170">
        <v>0</v>
      </c>
    </row>
    <row r="75" spans="1:14" s="130" customFormat="1" ht="25.5" hidden="1" outlineLevel="2" x14ac:dyDescent="0.2">
      <c r="A75" s="277"/>
      <c r="B75" s="99" t="s">
        <v>182</v>
      </c>
      <c r="C75" s="167">
        <f t="shared" si="6"/>
        <v>0</v>
      </c>
      <c r="D75" s="168">
        <v>0</v>
      </c>
      <c r="E75" s="169">
        <v>0</v>
      </c>
      <c r="F75" s="168">
        <v>0</v>
      </c>
      <c r="G75" s="169">
        <v>0</v>
      </c>
      <c r="H75" s="168">
        <v>0</v>
      </c>
      <c r="I75" s="169">
        <v>0</v>
      </c>
      <c r="J75" s="168">
        <v>0</v>
      </c>
      <c r="K75" s="169">
        <v>0</v>
      </c>
      <c r="L75" s="168">
        <v>0</v>
      </c>
      <c r="M75" s="169">
        <v>0</v>
      </c>
      <c r="N75" s="170">
        <v>0</v>
      </c>
    </row>
    <row r="76" spans="1:14" s="130" customFormat="1" ht="19.899999999999999" customHeight="1" collapsed="1" x14ac:dyDescent="0.2">
      <c r="A76" s="277"/>
      <c r="B76" s="136" t="s">
        <v>170</v>
      </c>
      <c r="C76" s="167">
        <f t="shared" si="6"/>
        <v>2097891</v>
      </c>
      <c r="D76" s="168">
        <v>0</v>
      </c>
      <c r="E76" s="169">
        <v>0</v>
      </c>
      <c r="F76" s="168">
        <v>0</v>
      </c>
      <c r="G76" s="169">
        <v>0</v>
      </c>
      <c r="H76" s="168">
        <v>0</v>
      </c>
      <c r="I76" s="169">
        <v>0</v>
      </c>
      <c r="J76" s="168">
        <v>497891</v>
      </c>
      <c r="K76" s="169">
        <v>0</v>
      </c>
      <c r="L76" s="168">
        <v>1600000</v>
      </c>
      <c r="M76" s="169">
        <v>0</v>
      </c>
      <c r="N76" s="170">
        <v>0</v>
      </c>
    </row>
    <row r="77" spans="1:14" hidden="1" outlineLevel="1" x14ac:dyDescent="0.2">
      <c r="A77" s="4"/>
      <c r="B77" s="99" t="s">
        <v>171</v>
      </c>
      <c r="C77" s="56">
        <f t="shared" si="6"/>
        <v>0</v>
      </c>
      <c r="D77" s="34">
        <v>0</v>
      </c>
      <c r="E77" s="53">
        <v>0</v>
      </c>
      <c r="F77" s="34">
        <v>0</v>
      </c>
      <c r="G77" s="53">
        <v>0</v>
      </c>
      <c r="H77" s="34">
        <v>0</v>
      </c>
      <c r="I77" s="53">
        <v>0</v>
      </c>
      <c r="J77" s="34">
        <v>0</v>
      </c>
      <c r="K77" s="53">
        <v>0</v>
      </c>
      <c r="L77" s="34">
        <v>0</v>
      </c>
      <c r="M77" s="53">
        <v>0</v>
      </c>
      <c r="N77" s="153">
        <v>0</v>
      </c>
    </row>
    <row r="78" spans="1:14" hidden="1" outlineLevel="1" x14ac:dyDescent="0.2">
      <c r="A78" s="4"/>
      <c r="B78" s="99" t="s">
        <v>172</v>
      </c>
      <c r="C78" s="56">
        <f t="shared" si="6"/>
        <v>0</v>
      </c>
      <c r="D78" s="34">
        <v>0</v>
      </c>
      <c r="E78" s="53">
        <v>0</v>
      </c>
      <c r="F78" s="34">
        <v>0</v>
      </c>
      <c r="G78" s="53">
        <v>0</v>
      </c>
      <c r="H78" s="34">
        <v>0</v>
      </c>
      <c r="I78" s="53">
        <v>0</v>
      </c>
      <c r="J78" s="34">
        <v>0</v>
      </c>
      <c r="K78" s="53">
        <v>0</v>
      </c>
      <c r="L78" s="34">
        <v>0</v>
      </c>
      <c r="M78" s="53">
        <v>0</v>
      </c>
      <c r="N78" s="153">
        <v>0</v>
      </c>
    </row>
    <row r="79" spans="1:14" ht="25.5" hidden="1" outlineLevel="1" x14ac:dyDescent="0.2">
      <c r="A79" s="4"/>
      <c r="B79" s="97" t="s">
        <v>173</v>
      </c>
      <c r="C79" s="98">
        <f t="shared" si="6"/>
        <v>0</v>
      </c>
      <c r="D79" s="37">
        <v>0</v>
      </c>
      <c r="E79" s="49">
        <v>0</v>
      </c>
      <c r="F79" s="37">
        <v>0</v>
      </c>
      <c r="G79" s="49">
        <v>0</v>
      </c>
      <c r="H79" s="37">
        <v>0</v>
      </c>
      <c r="I79" s="49">
        <v>0</v>
      </c>
      <c r="J79" s="37">
        <v>0</v>
      </c>
      <c r="K79" s="49">
        <v>0</v>
      </c>
      <c r="L79" s="37">
        <v>0</v>
      </c>
      <c r="M79" s="49">
        <v>0</v>
      </c>
      <c r="N79" s="157">
        <v>0</v>
      </c>
    </row>
    <row r="80" spans="1:14" s="130" customFormat="1" ht="25.5" collapsed="1" x14ac:dyDescent="0.2">
      <c r="A80" s="277"/>
      <c r="B80" s="95" t="s">
        <v>183</v>
      </c>
      <c r="C80" s="131" t="s">
        <v>143</v>
      </c>
      <c r="D80" s="131" t="s">
        <v>143</v>
      </c>
      <c r="E80" s="131" t="s">
        <v>143</v>
      </c>
      <c r="F80" s="131" t="s">
        <v>143</v>
      </c>
      <c r="G80" s="131" t="s">
        <v>143</v>
      </c>
      <c r="H80" s="131" t="s">
        <v>143</v>
      </c>
      <c r="I80" s="131" t="s">
        <v>143</v>
      </c>
      <c r="J80" s="131" t="s">
        <v>143</v>
      </c>
      <c r="K80" s="131" t="s">
        <v>143</v>
      </c>
      <c r="L80" s="131" t="s">
        <v>143</v>
      </c>
      <c r="M80" s="131" t="s">
        <v>143</v>
      </c>
      <c r="N80" s="135" t="s">
        <v>143</v>
      </c>
    </row>
    <row r="81" spans="1:14" s="130" customFormat="1" ht="19.899999999999999" customHeight="1" x14ac:dyDescent="0.2">
      <c r="A81" s="277"/>
      <c r="B81" s="96" t="s">
        <v>184</v>
      </c>
      <c r="C81" s="167">
        <f t="shared" ref="C81:C118" si="7">SUM(D81:CI81)</f>
        <v>1783548</v>
      </c>
      <c r="D81" s="168">
        <v>133626</v>
      </c>
      <c r="E81" s="169">
        <v>0</v>
      </c>
      <c r="F81" s="168">
        <v>0</v>
      </c>
      <c r="G81" s="169">
        <v>0</v>
      </c>
      <c r="H81" s="168">
        <v>0</v>
      </c>
      <c r="I81" s="169">
        <v>0</v>
      </c>
      <c r="J81" s="168">
        <v>0</v>
      </c>
      <c r="K81" s="169">
        <v>1649922</v>
      </c>
      <c r="L81" s="168">
        <v>0</v>
      </c>
      <c r="M81" s="169">
        <v>0</v>
      </c>
      <c r="N81" s="170">
        <v>0</v>
      </c>
    </row>
    <row r="82" spans="1:14" s="130" customFormat="1" ht="25.5" hidden="1" outlineLevel="1" x14ac:dyDescent="0.2">
      <c r="A82" s="277"/>
      <c r="B82" s="99" t="s">
        <v>192</v>
      </c>
      <c r="C82" s="167">
        <f t="shared" si="7"/>
        <v>0</v>
      </c>
      <c r="D82" s="168">
        <v>0</v>
      </c>
      <c r="E82" s="169">
        <v>0</v>
      </c>
      <c r="F82" s="168">
        <v>0</v>
      </c>
      <c r="G82" s="169">
        <v>0</v>
      </c>
      <c r="H82" s="168">
        <v>0</v>
      </c>
      <c r="I82" s="169">
        <v>0</v>
      </c>
      <c r="J82" s="168">
        <v>0</v>
      </c>
      <c r="K82" s="169">
        <v>0</v>
      </c>
      <c r="L82" s="168">
        <v>0</v>
      </c>
      <c r="M82" s="169">
        <v>0</v>
      </c>
      <c r="N82" s="170">
        <v>0</v>
      </c>
    </row>
    <row r="83" spans="1:14" s="130" customFormat="1" ht="25.5" hidden="1" outlineLevel="1" x14ac:dyDescent="0.2">
      <c r="A83" s="277"/>
      <c r="B83" s="99" t="s">
        <v>193</v>
      </c>
      <c r="C83" s="167">
        <f t="shared" si="7"/>
        <v>0</v>
      </c>
      <c r="D83" s="168">
        <v>0</v>
      </c>
      <c r="E83" s="169">
        <v>0</v>
      </c>
      <c r="F83" s="168">
        <v>0</v>
      </c>
      <c r="G83" s="169">
        <v>0</v>
      </c>
      <c r="H83" s="168">
        <v>0</v>
      </c>
      <c r="I83" s="169">
        <v>0</v>
      </c>
      <c r="J83" s="168">
        <v>0</v>
      </c>
      <c r="K83" s="169">
        <v>0</v>
      </c>
      <c r="L83" s="168">
        <v>0</v>
      </c>
      <c r="M83" s="169">
        <v>0</v>
      </c>
      <c r="N83" s="170">
        <v>0</v>
      </c>
    </row>
    <row r="84" spans="1:14" s="130" customFormat="1" ht="25.5" hidden="1" outlineLevel="1" x14ac:dyDescent="0.2">
      <c r="A84" s="277"/>
      <c r="B84" s="99" t="s">
        <v>194</v>
      </c>
      <c r="C84" s="167">
        <f t="shared" si="7"/>
        <v>0</v>
      </c>
      <c r="D84" s="168">
        <v>0</v>
      </c>
      <c r="E84" s="169">
        <v>0</v>
      </c>
      <c r="F84" s="168">
        <v>0</v>
      </c>
      <c r="G84" s="169">
        <v>0</v>
      </c>
      <c r="H84" s="168">
        <v>0</v>
      </c>
      <c r="I84" s="169">
        <v>0</v>
      </c>
      <c r="J84" s="168">
        <v>0</v>
      </c>
      <c r="K84" s="169">
        <v>0</v>
      </c>
      <c r="L84" s="168">
        <v>0</v>
      </c>
      <c r="M84" s="169">
        <v>0</v>
      </c>
      <c r="N84" s="170">
        <v>0</v>
      </c>
    </row>
    <row r="85" spans="1:14" s="130" customFormat="1" ht="25.5" hidden="1" outlineLevel="1" x14ac:dyDescent="0.2">
      <c r="A85" s="277"/>
      <c r="B85" s="99" t="s">
        <v>195</v>
      </c>
      <c r="C85" s="167">
        <f t="shared" si="7"/>
        <v>0</v>
      </c>
      <c r="D85" s="168">
        <v>0</v>
      </c>
      <c r="E85" s="169">
        <v>0</v>
      </c>
      <c r="F85" s="168">
        <v>0</v>
      </c>
      <c r="G85" s="169">
        <v>0</v>
      </c>
      <c r="H85" s="168">
        <v>0</v>
      </c>
      <c r="I85" s="169">
        <v>0</v>
      </c>
      <c r="J85" s="168">
        <v>0</v>
      </c>
      <c r="K85" s="169">
        <v>0</v>
      </c>
      <c r="L85" s="168">
        <v>0</v>
      </c>
      <c r="M85" s="169">
        <v>0</v>
      </c>
      <c r="N85" s="170">
        <v>0</v>
      </c>
    </row>
    <row r="86" spans="1:14" s="130" customFormat="1" ht="25.5" hidden="1" outlineLevel="1" x14ac:dyDescent="0.2">
      <c r="A86" s="277"/>
      <c r="B86" s="99" t="s">
        <v>196</v>
      </c>
      <c r="C86" s="171">
        <f t="shared" si="7"/>
        <v>0</v>
      </c>
      <c r="D86" s="172">
        <v>0</v>
      </c>
      <c r="E86" s="173">
        <v>0</v>
      </c>
      <c r="F86" s="172">
        <v>0</v>
      </c>
      <c r="G86" s="173">
        <v>0</v>
      </c>
      <c r="H86" s="172">
        <v>0</v>
      </c>
      <c r="I86" s="173">
        <v>0</v>
      </c>
      <c r="J86" s="172">
        <v>0</v>
      </c>
      <c r="K86" s="173">
        <v>0</v>
      </c>
      <c r="L86" s="172">
        <v>0</v>
      </c>
      <c r="M86" s="173">
        <v>0</v>
      </c>
      <c r="N86" s="174">
        <v>0</v>
      </c>
    </row>
    <row r="87" spans="1:14" s="130" customFormat="1" ht="19.899999999999999" customHeight="1" collapsed="1" x14ac:dyDescent="0.2">
      <c r="A87" s="277"/>
      <c r="B87" s="136" t="s">
        <v>185</v>
      </c>
      <c r="C87" s="167">
        <f t="shared" si="7"/>
        <v>443909</v>
      </c>
      <c r="D87" s="168">
        <v>443909</v>
      </c>
      <c r="E87" s="169">
        <v>0</v>
      </c>
      <c r="F87" s="168">
        <v>0</v>
      </c>
      <c r="G87" s="169">
        <v>0</v>
      </c>
      <c r="H87" s="168">
        <v>0</v>
      </c>
      <c r="I87" s="169">
        <v>0</v>
      </c>
      <c r="J87" s="168">
        <v>0</v>
      </c>
      <c r="K87" s="169">
        <v>0</v>
      </c>
      <c r="L87" s="168">
        <v>0</v>
      </c>
      <c r="M87" s="169">
        <v>0</v>
      </c>
      <c r="N87" s="170">
        <v>0</v>
      </c>
    </row>
    <row r="88" spans="1:14" s="130" customFormat="1" ht="25.5" hidden="1" outlineLevel="1" x14ac:dyDescent="0.2">
      <c r="A88" s="277"/>
      <c r="B88" s="99" t="s">
        <v>197</v>
      </c>
      <c r="C88" s="167">
        <f t="shared" si="7"/>
        <v>0</v>
      </c>
      <c r="D88" s="168">
        <v>0</v>
      </c>
      <c r="E88" s="169">
        <v>0</v>
      </c>
      <c r="F88" s="168">
        <v>0</v>
      </c>
      <c r="G88" s="169">
        <v>0</v>
      </c>
      <c r="H88" s="168">
        <v>0</v>
      </c>
      <c r="I88" s="169">
        <v>0</v>
      </c>
      <c r="J88" s="168">
        <v>0</v>
      </c>
      <c r="K88" s="169">
        <v>0</v>
      </c>
      <c r="L88" s="168">
        <v>0</v>
      </c>
      <c r="M88" s="169">
        <v>0</v>
      </c>
      <c r="N88" s="170">
        <v>0</v>
      </c>
    </row>
    <row r="89" spans="1:14" s="130" customFormat="1" hidden="1" outlineLevel="1" x14ac:dyDescent="0.2">
      <c r="A89" s="277"/>
      <c r="B89" s="99" t="s">
        <v>198</v>
      </c>
      <c r="C89" s="167">
        <f t="shared" si="7"/>
        <v>0</v>
      </c>
      <c r="D89" s="168">
        <v>0</v>
      </c>
      <c r="E89" s="169">
        <v>0</v>
      </c>
      <c r="F89" s="168">
        <v>0</v>
      </c>
      <c r="G89" s="169">
        <v>0</v>
      </c>
      <c r="H89" s="168">
        <v>0</v>
      </c>
      <c r="I89" s="169">
        <v>0</v>
      </c>
      <c r="J89" s="168">
        <v>0</v>
      </c>
      <c r="K89" s="169">
        <v>0</v>
      </c>
      <c r="L89" s="168">
        <v>0</v>
      </c>
      <c r="M89" s="169">
        <v>0</v>
      </c>
      <c r="N89" s="170">
        <v>0</v>
      </c>
    </row>
    <row r="90" spans="1:14" s="130" customFormat="1" hidden="1" outlineLevel="1" x14ac:dyDescent="0.2">
      <c r="A90" s="277"/>
      <c r="B90" s="99" t="s">
        <v>199</v>
      </c>
      <c r="C90" s="167">
        <f t="shared" si="7"/>
        <v>0</v>
      </c>
      <c r="D90" s="168">
        <v>0</v>
      </c>
      <c r="E90" s="169">
        <v>0</v>
      </c>
      <c r="F90" s="168">
        <v>0</v>
      </c>
      <c r="G90" s="169">
        <v>0</v>
      </c>
      <c r="H90" s="168">
        <v>0</v>
      </c>
      <c r="I90" s="169">
        <v>0</v>
      </c>
      <c r="J90" s="168">
        <v>0</v>
      </c>
      <c r="K90" s="169">
        <v>0</v>
      </c>
      <c r="L90" s="168">
        <v>0</v>
      </c>
      <c r="M90" s="169">
        <v>0</v>
      </c>
      <c r="N90" s="170">
        <v>0</v>
      </c>
    </row>
    <row r="91" spans="1:14" s="130" customFormat="1" hidden="1" outlineLevel="1" x14ac:dyDescent="0.2">
      <c r="A91" s="277"/>
      <c r="B91" s="99" t="s">
        <v>200</v>
      </c>
      <c r="C91" s="171">
        <f t="shared" si="7"/>
        <v>0</v>
      </c>
      <c r="D91" s="172">
        <v>0</v>
      </c>
      <c r="E91" s="173">
        <v>0</v>
      </c>
      <c r="F91" s="172">
        <v>0</v>
      </c>
      <c r="G91" s="173">
        <v>0</v>
      </c>
      <c r="H91" s="172">
        <v>0</v>
      </c>
      <c r="I91" s="173">
        <v>0</v>
      </c>
      <c r="J91" s="172">
        <v>0</v>
      </c>
      <c r="K91" s="173">
        <v>0</v>
      </c>
      <c r="L91" s="172">
        <v>0</v>
      </c>
      <c r="M91" s="173">
        <v>0</v>
      </c>
      <c r="N91" s="174">
        <v>0</v>
      </c>
    </row>
    <row r="92" spans="1:14" s="130" customFormat="1" ht="19.899999999999999" customHeight="1" collapsed="1" x14ac:dyDescent="0.2">
      <c r="A92" s="277"/>
      <c r="B92" s="136" t="s">
        <v>186</v>
      </c>
      <c r="C92" s="167">
        <f t="shared" si="7"/>
        <v>396777</v>
      </c>
      <c r="D92" s="168">
        <v>72269</v>
      </c>
      <c r="E92" s="169">
        <v>0</v>
      </c>
      <c r="F92" s="168">
        <v>0</v>
      </c>
      <c r="G92" s="169">
        <v>0</v>
      </c>
      <c r="H92" s="168">
        <v>0</v>
      </c>
      <c r="I92" s="169">
        <v>0</v>
      </c>
      <c r="J92" s="168">
        <v>0</v>
      </c>
      <c r="K92" s="169">
        <v>324508</v>
      </c>
      <c r="L92" s="168">
        <v>0</v>
      </c>
      <c r="M92" s="169">
        <v>0</v>
      </c>
      <c r="N92" s="170">
        <v>0</v>
      </c>
    </row>
    <row r="93" spans="1:14" s="130" customFormat="1" hidden="1" outlineLevel="1" x14ac:dyDescent="0.2">
      <c r="A93" s="277"/>
      <c r="B93" s="99" t="s">
        <v>201</v>
      </c>
      <c r="C93" s="167">
        <f t="shared" si="7"/>
        <v>0</v>
      </c>
      <c r="D93" s="168">
        <v>0</v>
      </c>
      <c r="E93" s="169">
        <v>0</v>
      </c>
      <c r="F93" s="168">
        <v>0</v>
      </c>
      <c r="G93" s="169">
        <v>0</v>
      </c>
      <c r="H93" s="168">
        <v>0</v>
      </c>
      <c r="I93" s="169">
        <v>0</v>
      </c>
      <c r="J93" s="168">
        <v>0</v>
      </c>
      <c r="K93" s="169">
        <v>0</v>
      </c>
      <c r="L93" s="168">
        <v>0</v>
      </c>
      <c r="M93" s="169">
        <v>0</v>
      </c>
      <c r="N93" s="170">
        <v>0</v>
      </c>
    </row>
    <row r="94" spans="1:14" s="130" customFormat="1" ht="25.5" hidden="1" outlineLevel="1" x14ac:dyDescent="0.2">
      <c r="A94" s="277"/>
      <c r="B94" s="99" t="s">
        <v>202</v>
      </c>
      <c r="C94" s="167">
        <f t="shared" si="7"/>
        <v>0</v>
      </c>
      <c r="D94" s="168">
        <v>0</v>
      </c>
      <c r="E94" s="169">
        <v>0</v>
      </c>
      <c r="F94" s="168">
        <v>0</v>
      </c>
      <c r="G94" s="169">
        <v>0</v>
      </c>
      <c r="H94" s="168">
        <v>0</v>
      </c>
      <c r="I94" s="169">
        <v>0</v>
      </c>
      <c r="J94" s="168">
        <v>0</v>
      </c>
      <c r="K94" s="169">
        <v>0</v>
      </c>
      <c r="L94" s="168">
        <v>0</v>
      </c>
      <c r="M94" s="169">
        <v>0</v>
      </c>
      <c r="N94" s="170">
        <v>0</v>
      </c>
    </row>
    <row r="95" spans="1:14" s="130" customFormat="1" ht="25.5" hidden="1" outlineLevel="1" x14ac:dyDescent="0.2">
      <c r="A95" s="277"/>
      <c r="B95" s="99" t="s">
        <v>203</v>
      </c>
      <c r="C95" s="167">
        <f t="shared" si="7"/>
        <v>0</v>
      </c>
      <c r="D95" s="168">
        <v>0</v>
      </c>
      <c r="E95" s="169">
        <v>0</v>
      </c>
      <c r="F95" s="168">
        <v>0</v>
      </c>
      <c r="G95" s="169">
        <v>0</v>
      </c>
      <c r="H95" s="168">
        <v>0</v>
      </c>
      <c r="I95" s="169">
        <v>0</v>
      </c>
      <c r="J95" s="168">
        <v>0</v>
      </c>
      <c r="K95" s="169">
        <v>0</v>
      </c>
      <c r="L95" s="168">
        <v>0</v>
      </c>
      <c r="M95" s="169">
        <v>0</v>
      </c>
      <c r="N95" s="170">
        <v>0</v>
      </c>
    </row>
    <row r="96" spans="1:14" s="130" customFormat="1" hidden="1" outlineLevel="1" x14ac:dyDescent="0.2">
      <c r="A96" s="277"/>
      <c r="B96" s="99" t="s">
        <v>204</v>
      </c>
      <c r="C96" s="167">
        <f t="shared" si="7"/>
        <v>0</v>
      </c>
      <c r="D96" s="168">
        <v>0</v>
      </c>
      <c r="E96" s="169">
        <v>0</v>
      </c>
      <c r="F96" s="168">
        <v>0</v>
      </c>
      <c r="G96" s="169">
        <v>0</v>
      </c>
      <c r="H96" s="168">
        <v>0</v>
      </c>
      <c r="I96" s="169">
        <v>0</v>
      </c>
      <c r="J96" s="168">
        <v>0</v>
      </c>
      <c r="K96" s="169">
        <v>0</v>
      </c>
      <c r="L96" s="168">
        <v>0</v>
      </c>
      <c r="M96" s="169">
        <v>0</v>
      </c>
      <c r="N96" s="170">
        <v>0</v>
      </c>
    </row>
    <row r="97" spans="1:14" s="130" customFormat="1" ht="38.25" hidden="1" outlineLevel="1" x14ac:dyDescent="0.2">
      <c r="A97" s="277"/>
      <c r="B97" s="99" t="s">
        <v>205</v>
      </c>
      <c r="C97" s="171">
        <f t="shared" si="7"/>
        <v>0</v>
      </c>
      <c r="D97" s="172">
        <v>0</v>
      </c>
      <c r="E97" s="173">
        <v>0</v>
      </c>
      <c r="F97" s="172">
        <v>0</v>
      </c>
      <c r="G97" s="173">
        <v>0</v>
      </c>
      <c r="H97" s="172">
        <v>0</v>
      </c>
      <c r="I97" s="173">
        <v>0</v>
      </c>
      <c r="J97" s="172">
        <v>0</v>
      </c>
      <c r="K97" s="173">
        <v>0</v>
      </c>
      <c r="L97" s="172">
        <v>0</v>
      </c>
      <c r="M97" s="173">
        <v>0</v>
      </c>
      <c r="N97" s="174">
        <v>0</v>
      </c>
    </row>
    <row r="98" spans="1:14" s="130" customFormat="1" ht="19.899999999999999" customHeight="1" collapsed="1" x14ac:dyDescent="0.2">
      <c r="A98" s="277"/>
      <c r="B98" s="136" t="s">
        <v>187</v>
      </c>
      <c r="C98" s="167">
        <f t="shared" si="7"/>
        <v>4821296</v>
      </c>
      <c r="D98" s="168">
        <v>1249722</v>
      </c>
      <c r="E98" s="169">
        <v>0</v>
      </c>
      <c r="F98" s="168">
        <v>0</v>
      </c>
      <c r="G98" s="169">
        <v>0</v>
      </c>
      <c r="H98" s="168">
        <v>0</v>
      </c>
      <c r="I98" s="169">
        <v>0</v>
      </c>
      <c r="J98" s="168">
        <v>0</v>
      </c>
      <c r="K98" s="169">
        <v>2406508</v>
      </c>
      <c r="L98" s="168">
        <v>0</v>
      </c>
      <c r="M98" s="169">
        <v>1165066</v>
      </c>
      <c r="N98" s="170">
        <v>0</v>
      </c>
    </row>
    <row r="99" spans="1:14" s="130" customFormat="1" hidden="1" outlineLevel="1" x14ac:dyDescent="0.2">
      <c r="A99" s="277"/>
      <c r="B99" s="99" t="s">
        <v>206</v>
      </c>
      <c r="C99" s="167">
        <f t="shared" si="7"/>
        <v>0</v>
      </c>
      <c r="D99" s="168">
        <v>0</v>
      </c>
      <c r="E99" s="169">
        <v>0</v>
      </c>
      <c r="F99" s="168">
        <v>0</v>
      </c>
      <c r="G99" s="169">
        <v>0</v>
      </c>
      <c r="H99" s="168">
        <v>0</v>
      </c>
      <c r="I99" s="169">
        <v>0</v>
      </c>
      <c r="J99" s="168">
        <v>0</v>
      </c>
      <c r="K99" s="169">
        <v>0</v>
      </c>
      <c r="L99" s="168">
        <v>0</v>
      </c>
      <c r="M99" s="169">
        <v>0</v>
      </c>
      <c r="N99" s="170">
        <v>0</v>
      </c>
    </row>
    <row r="100" spans="1:14" s="130" customFormat="1" ht="25.5" hidden="1" outlineLevel="1" x14ac:dyDescent="0.2">
      <c r="A100" s="277"/>
      <c r="B100" s="99" t="s">
        <v>207</v>
      </c>
      <c r="C100" s="167">
        <f t="shared" si="7"/>
        <v>0</v>
      </c>
      <c r="D100" s="168">
        <v>0</v>
      </c>
      <c r="E100" s="169">
        <v>0</v>
      </c>
      <c r="F100" s="168">
        <v>0</v>
      </c>
      <c r="G100" s="169">
        <v>0</v>
      </c>
      <c r="H100" s="168">
        <v>0</v>
      </c>
      <c r="I100" s="169">
        <v>0</v>
      </c>
      <c r="J100" s="168">
        <v>0</v>
      </c>
      <c r="K100" s="169">
        <v>0</v>
      </c>
      <c r="L100" s="168">
        <v>0</v>
      </c>
      <c r="M100" s="169">
        <v>0</v>
      </c>
      <c r="N100" s="170">
        <v>0</v>
      </c>
    </row>
    <row r="101" spans="1:14" s="130" customFormat="1" ht="25.5" hidden="1" outlineLevel="1" x14ac:dyDescent="0.2">
      <c r="A101" s="277"/>
      <c r="B101" s="99" t="s">
        <v>208</v>
      </c>
      <c r="C101" s="167">
        <f t="shared" si="7"/>
        <v>0</v>
      </c>
      <c r="D101" s="168">
        <v>0</v>
      </c>
      <c r="E101" s="169">
        <v>0</v>
      </c>
      <c r="F101" s="168">
        <v>0</v>
      </c>
      <c r="G101" s="169">
        <v>0</v>
      </c>
      <c r="H101" s="168">
        <v>0</v>
      </c>
      <c r="I101" s="169">
        <v>0</v>
      </c>
      <c r="J101" s="168">
        <v>0</v>
      </c>
      <c r="K101" s="169">
        <v>0</v>
      </c>
      <c r="L101" s="168">
        <v>0</v>
      </c>
      <c r="M101" s="169">
        <v>0</v>
      </c>
      <c r="N101" s="170">
        <v>0</v>
      </c>
    </row>
    <row r="102" spans="1:14" s="130" customFormat="1" hidden="1" outlineLevel="1" x14ac:dyDescent="0.2">
      <c r="A102" s="277"/>
      <c r="B102" s="99" t="s">
        <v>209</v>
      </c>
      <c r="C102" s="171">
        <f t="shared" si="7"/>
        <v>0</v>
      </c>
      <c r="D102" s="172">
        <v>0</v>
      </c>
      <c r="E102" s="173">
        <v>0</v>
      </c>
      <c r="F102" s="172">
        <v>0</v>
      </c>
      <c r="G102" s="173">
        <v>0</v>
      </c>
      <c r="H102" s="172">
        <v>0</v>
      </c>
      <c r="I102" s="173">
        <v>0</v>
      </c>
      <c r="J102" s="172">
        <v>0</v>
      </c>
      <c r="K102" s="173">
        <v>0</v>
      </c>
      <c r="L102" s="172">
        <v>0</v>
      </c>
      <c r="M102" s="173">
        <v>0</v>
      </c>
      <c r="N102" s="174">
        <v>0</v>
      </c>
    </row>
    <row r="103" spans="1:14" s="130" customFormat="1" ht="19.899999999999999" customHeight="1" collapsed="1" x14ac:dyDescent="0.2">
      <c r="A103" s="277"/>
      <c r="B103" s="136" t="s">
        <v>188</v>
      </c>
      <c r="C103" s="167">
        <f t="shared" si="7"/>
        <v>372776</v>
      </c>
      <c r="D103" s="168">
        <v>338726</v>
      </c>
      <c r="E103" s="169">
        <v>0</v>
      </c>
      <c r="F103" s="168">
        <v>0</v>
      </c>
      <c r="G103" s="169">
        <v>0</v>
      </c>
      <c r="H103" s="168">
        <v>0</v>
      </c>
      <c r="I103" s="169">
        <v>0</v>
      </c>
      <c r="J103" s="168">
        <v>0</v>
      </c>
      <c r="K103" s="169">
        <v>34050</v>
      </c>
      <c r="L103" s="168">
        <v>0</v>
      </c>
      <c r="M103" s="169">
        <v>0</v>
      </c>
      <c r="N103" s="170">
        <v>0</v>
      </c>
    </row>
    <row r="104" spans="1:14" s="130" customFormat="1" ht="25.5" hidden="1" outlineLevel="1" x14ac:dyDescent="0.2">
      <c r="A104" s="277"/>
      <c r="B104" s="99" t="s">
        <v>210</v>
      </c>
      <c r="C104" s="167">
        <f t="shared" si="7"/>
        <v>0</v>
      </c>
      <c r="D104" s="168">
        <v>0</v>
      </c>
      <c r="E104" s="169">
        <v>0</v>
      </c>
      <c r="F104" s="168">
        <v>0</v>
      </c>
      <c r="G104" s="169">
        <v>0</v>
      </c>
      <c r="H104" s="168">
        <v>0</v>
      </c>
      <c r="I104" s="169">
        <v>0</v>
      </c>
      <c r="J104" s="168">
        <v>0</v>
      </c>
      <c r="K104" s="169">
        <v>0</v>
      </c>
      <c r="L104" s="168">
        <v>0</v>
      </c>
      <c r="M104" s="169">
        <v>0</v>
      </c>
      <c r="N104" s="170">
        <v>0</v>
      </c>
    </row>
    <row r="105" spans="1:14" s="130" customFormat="1" ht="25.5" hidden="1" outlineLevel="1" x14ac:dyDescent="0.2">
      <c r="A105" s="277"/>
      <c r="B105" s="99" t="s">
        <v>211</v>
      </c>
      <c r="C105" s="167">
        <f t="shared" si="7"/>
        <v>0</v>
      </c>
      <c r="D105" s="168">
        <v>0</v>
      </c>
      <c r="E105" s="169">
        <v>0</v>
      </c>
      <c r="F105" s="168">
        <v>0</v>
      </c>
      <c r="G105" s="169">
        <v>0</v>
      </c>
      <c r="H105" s="168">
        <v>0</v>
      </c>
      <c r="I105" s="169">
        <v>0</v>
      </c>
      <c r="J105" s="168">
        <v>0</v>
      </c>
      <c r="K105" s="169">
        <v>0</v>
      </c>
      <c r="L105" s="168">
        <v>0</v>
      </c>
      <c r="M105" s="169">
        <v>0</v>
      </c>
      <c r="N105" s="170">
        <v>0</v>
      </c>
    </row>
    <row r="106" spans="1:14" s="130" customFormat="1" ht="25.5" hidden="1" outlineLevel="1" x14ac:dyDescent="0.2">
      <c r="A106" s="277"/>
      <c r="B106" s="99" t="s">
        <v>212</v>
      </c>
      <c r="C106" s="167">
        <f t="shared" si="7"/>
        <v>0</v>
      </c>
      <c r="D106" s="168">
        <v>0</v>
      </c>
      <c r="E106" s="169">
        <v>0</v>
      </c>
      <c r="F106" s="168">
        <v>0</v>
      </c>
      <c r="G106" s="169">
        <v>0</v>
      </c>
      <c r="H106" s="168">
        <v>0</v>
      </c>
      <c r="I106" s="169">
        <v>0</v>
      </c>
      <c r="J106" s="168">
        <v>0</v>
      </c>
      <c r="K106" s="169">
        <v>0</v>
      </c>
      <c r="L106" s="168">
        <v>0</v>
      </c>
      <c r="M106" s="169">
        <v>0</v>
      </c>
      <c r="N106" s="170">
        <v>0</v>
      </c>
    </row>
    <row r="107" spans="1:14" s="130" customFormat="1" ht="25.5" hidden="1" outlineLevel="1" x14ac:dyDescent="0.2">
      <c r="A107" s="277"/>
      <c r="B107" s="99" t="s">
        <v>213</v>
      </c>
      <c r="C107" s="167">
        <f t="shared" si="7"/>
        <v>0</v>
      </c>
      <c r="D107" s="168">
        <v>0</v>
      </c>
      <c r="E107" s="169">
        <v>0</v>
      </c>
      <c r="F107" s="168">
        <v>0</v>
      </c>
      <c r="G107" s="169">
        <v>0</v>
      </c>
      <c r="H107" s="168">
        <v>0</v>
      </c>
      <c r="I107" s="169">
        <v>0</v>
      </c>
      <c r="J107" s="168">
        <v>0</v>
      </c>
      <c r="K107" s="169">
        <v>0</v>
      </c>
      <c r="L107" s="168">
        <v>0</v>
      </c>
      <c r="M107" s="169">
        <v>0</v>
      </c>
      <c r="N107" s="170">
        <v>0</v>
      </c>
    </row>
    <row r="108" spans="1:14" s="130" customFormat="1" ht="25.5" hidden="1" outlineLevel="1" x14ac:dyDescent="0.2">
      <c r="A108" s="277"/>
      <c r="B108" s="99" t="s">
        <v>214</v>
      </c>
      <c r="C108" s="167">
        <f t="shared" si="7"/>
        <v>0</v>
      </c>
      <c r="D108" s="168">
        <v>0</v>
      </c>
      <c r="E108" s="169">
        <v>0</v>
      </c>
      <c r="F108" s="168">
        <v>0</v>
      </c>
      <c r="G108" s="169">
        <v>0</v>
      </c>
      <c r="H108" s="168">
        <v>0</v>
      </c>
      <c r="I108" s="169">
        <v>0</v>
      </c>
      <c r="J108" s="168">
        <v>0</v>
      </c>
      <c r="K108" s="169">
        <v>0</v>
      </c>
      <c r="L108" s="168">
        <v>0</v>
      </c>
      <c r="M108" s="169">
        <v>0</v>
      </c>
      <c r="N108" s="170">
        <v>0</v>
      </c>
    </row>
    <row r="109" spans="1:14" s="130" customFormat="1" hidden="1" outlineLevel="1" x14ac:dyDescent="0.2">
      <c r="A109" s="277"/>
      <c r="B109" s="99" t="s">
        <v>215</v>
      </c>
      <c r="C109" s="167">
        <f t="shared" si="7"/>
        <v>0</v>
      </c>
      <c r="D109" s="168">
        <v>0</v>
      </c>
      <c r="E109" s="169">
        <v>0</v>
      </c>
      <c r="F109" s="168">
        <v>0</v>
      </c>
      <c r="G109" s="169">
        <v>0</v>
      </c>
      <c r="H109" s="168">
        <v>0</v>
      </c>
      <c r="I109" s="169">
        <v>0</v>
      </c>
      <c r="J109" s="168">
        <v>0</v>
      </c>
      <c r="K109" s="169">
        <v>0</v>
      </c>
      <c r="L109" s="168">
        <v>0</v>
      </c>
      <c r="M109" s="169">
        <v>0</v>
      </c>
      <c r="N109" s="170">
        <v>0</v>
      </c>
    </row>
    <row r="110" spans="1:14" s="130" customFormat="1" ht="25.5" hidden="1" outlineLevel="1" x14ac:dyDescent="0.2">
      <c r="A110" s="277"/>
      <c r="B110" s="99" t="s">
        <v>216</v>
      </c>
      <c r="C110" s="167">
        <f t="shared" si="7"/>
        <v>0</v>
      </c>
      <c r="D110" s="168">
        <v>0</v>
      </c>
      <c r="E110" s="169">
        <v>0</v>
      </c>
      <c r="F110" s="168">
        <v>0</v>
      </c>
      <c r="G110" s="169">
        <v>0</v>
      </c>
      <c r="H110" s="168">
        <v>0</v>
      </c>
      <c r="I110" s="169">
        <v>0</v>
      </c>
      <c r="J110" s="168">
        <v>0</v>
      </c>
      <c r="K110" s="169">
        <v>0</v>
      </c>
      <c r="L110" s="168">
        <v>0</v>
      </c>
      <c r="M110" s="169">
        <v>0</v>
      </c>
      <c r="N110" s="170">
        <v>0</v>
      </c>
    </row>
    <row r="111" spans="1:14" s="130" customFormat="1" ht="25.5" collapsed="1" x14ac:dyDescent="0.2">
      <c r="A111" s="277"/>
      <c r="B111" s="136" t="s">
        <v>189</v>
      </c>
      <c r="C111" s="167">
        <f t="shared" si="7"/>
        <v>71003596</v>
      </c>
      <c r="D111" s="168">
        <v>1253235</v>
      </c>
      <c r="E111" s="169">
        <v>3292920</v>
      </c>
      <c r="F111" s="168">
        <v>0</v>
      </c>
      <c r="G111" s="169">
        <v>0</v>
      </c>
      <c r="H111" s="168">
        <v>3783636</v>
      </c>
      <c r="I111" s="169">
        <v>0</v>
      </c>
      <c r="J111" s="168">
        <v>497892</v>
      </c>
      <c r="K111" s="169">
        <v>0</v>
      </c>
      <c r="L111" s="168">
        <v>62175913</v>
      </c>
      <c r="M111" s="169">
        <v>0</v>
      </c>
      <c r="N111" s="170">
        <v>0</v>
      </c>
    </row>
    <row r="112" spans="1:14" s="130" customFormat="1" ht="25.5" hidden="1" outlineLevel="1" x14ac:dyDescent="0.2">
      <c r="A112" s="277"/>
      <c r="B112" s="99" t="s">
        <v>217</v>
      </c>
      <c r="C112" s="167">
        <f t="shared" si="7"/>
        <v>0</v>
      </c>
      <c r="D112" s="168">
        <v>0</v>
      </c>
      <c r="E112" s="169">
        <v>0</v>
      </c>
      <c r="F112" s="168">
        <v>0</v>
      </c>
      <c r="G112" s="169">
        <v>0</v>
      </c>
      <c r="H112" s="168">
        <v>0</v>
      </c>
      <c r="I112" s="169">
        <v>0</v>
      </c>
      <c r="J112" s="168">
        <v>0</v>
      </c>
      <c r="K112" s="169">
        <v>0</v>
      </c>
      <c r="L112" s="168">
        <v>0</v>
      </c>
      <c r="M112" s="169">
        <v>0</v>
      </c>
      <c r="N112" s="170">
        <v>0</v>
      </c>
    </row>
    <row r="113" spans="1:28" s="130" customFormat="1" ht="25.5" hidden="1" outlineLevel="1" x14ac:dyDescent="0.2">
      <c r="A113" s="277"/>
      <c r="B113" s="99" t="s">
        <v>218</v>
      </c>
      <c r="C113" s="167">
        <f t="shared" si="7"/>
        <v>0</v>
      </c>
      <c r="D113" s="168">
        <v>0</v>
      </c>
      <c r="E113" s="169">
        <v>0</v>
      </c>
      <c r="F113" s="168">
        <v>0</v>
      </c>
      <c r="G113" s="169">
        <v>0</v>
      </c>
      <c r="H113" s="168">
        <v>0</v>
      </c>
      <c r="I113" s="169">
        <v>0</v>
      </c>
      <c r="J113" s="168">
        <v>0</v>
      </c>
      <c r="K113" s="169">
        <v>0</v>
      </c>
      <c r="L113" s="168">
        <v>0</v>
      </c>
      <c r="M113" s="169">
        <v>0</v>
      </c>
      <c r="N113" s="170">
        <v>0</v>
      </c>
    </row>
    <row r="114" spans="1:28" s="130" customFormat="1" ht="25.5" collapsed="1" x14ac:dyDescent="0.2">
      <c r="A114" s="277"/>
      <c r="B114" s="136" t="s">
        <v>190</v>
      </c>
      <c r="C114" s="167">
        <f t="shared" si="7"/>
        <v>3059793</v>
      </c>
      <c r="D114" s="168">
        <v>72035</v>
      </c>
      <c r="E114" s="169">
        <v>0</v>
      </c>
      <c r="F114" s="168">
        <v>0</v>
      </c>
      <c r="G114" s="169">
        <v>0</v>
      </c>
      <c r="H114" s="168">
        <v>0</v>
      </c>
      <c r="I114" s="169">
        <v>0</v>
      </c>
      <c r="J114" s="168">
        <v>0</v>
      </c>
      <c r="K114" s="169">
        <v>2987758</v>
      </c>
      <c r="L114" s="168">
        <v>0</v>
      </c>
      <c r="M114" s="169">
        <v>0</v>
      </c>
      <c r="N114" s="170">
        <v>0</v>
      </c>
      <c r="AB114" s="228"/>
    </row>
    <row r="115" spans="1:28" s="130" customFormat="1" hidden="1" outlineLevel="1" x14ac:dyDescent="0.2">
      <c r="A115" s="277"/>
      <c r="B115" s="99" t="s">
        <v>219</v>
      </c>
      <c r="C115" s="167">
        <f t="shared" si="7"/>
        <v>0</v>
      </c>
      <c r="D115" s="168">
        <v>0</v>
      </c>
      <c r="E115" s="169">
        <v>0</v>
      </c>
      <c r="F115" s="168">
        <v>0</v>
      </c>
      <c r="G115" s="169">
        <v>0</v>
      </c>
      <c r="H115" s="168">
        <v>0</v>
      </c>
      <c r="I115" s="169">
        <v>0</v>
      </c>
      <c r="J115" s="168">
        <v>0</v>
      </c>
      <c r="K115" s="169">
        <v>0</v>
      </c>
      <c r="L115" s="168">
        <v>0</v>
      </c>
      <c r="M115" s="169">
        <v>0</v>
      </c>
      <c r="N115" s="170">
        <v>0</v>
      </c>
    </row>
    <row r="116" spans="1:28" s="130" customFormat="1" hidden="1" outlineLevel="1" x14ac:dyDescent="0.2">
      <c r="A116" s="277"/>
      <c r="B116" s="99" t="s">
        <v>220</v>
      </c>
      <c r="C116" s="167">
        <f t="shared" si="7"/>
        <v>0</v>
      </c>
      <c r="D116" s="168">
        <v>0</v>
      </c>
      <c r="E116" s="169">
        <v>0</v>
      </c>
      <c r="F116" s="168">
        <v>0</v>
      </c>
      <c r="G116" s="169">
        <v>0</v>
      </c>
      <c r="H116" s="168">
        <v>0</v>
      </c>
      <c r="I116" s="169">
        <v>0</v>
      </c>
      <c r="J116" s="168">
        <v>0</v>
      </c>
      <c r="K116" s="169">
        <v>0</v>
      </c>
      <c r="L116" s="168">
        <v>0</v>
      </c>
      <c r="M116" s="169">
        <v>0</v>
      </c>
      <c r="N116" s="170">
        <v>0</v>
      </c>
    </row>
    <row r="117" spans="1:28" s="130" customFormat="1" hidden="1" outlineLevel="1" x14ac:dyDescent="0.2">
      <c r="A117" s="277"/>
      <c r="B117" s="99" t="s">
        <v>221</v>
      </c>
      <c r="C117" s="167">
        <f t="shared" si="7"/>
        <v>0</v>
      </c>
      <c r="D117" s="168">
        <v>0</v>
      </c>
      <c r="E117" s="169">
        <v>0</v>
      </c>
      <c r="F117" s="168">
        <v>0</v>
      </c>
      <c r="G117" s="169">
        <v>0</v>
      </c>
      <c r="H117" s="168">
        <v>0</v>
      </c>
      <c r="I117" s="169">
        <v>0</v>
      </c>
      <c r="J117" s="168">
        <v>0</v>
      </c>
      <c r="K117" s="169">
        <v>0</v>
      </c>
      <c r="L117" s="168">
        <v>0</v>
      </c>
      <c r="M117" s="169">
        <v>0</v>
      </c>
      <c r="N117" s="170">
        <v>0</v>
      </c>
    </row>
    <row r="118" spans="1:28" s="130" customFormat="1" ht="25.5" collapsed="1" x14ac:dyDescent="0.2">
      <c r="A118" s="277"/>
      <c r="B118" s="136" t="s">
        <v>191</v>
      </c>
      <c r="C118" s="167">
        <f t="shared" si="7"/>
        <v>3514008</v>
      </c>
      <c r="D118" s="168">
        <v>72035</v>
      </c>
      <c r="E118" s="169">
        <v>0</v>
      </c>
      <c r="F118" s="168">
        <v>2877836</v>
      </c>
      <c r="G118" s="169">
        <v>0</v>
      </c>
      <c r="H118" s="168">
        <v>0</v>
      </c>
      <c r="I118" s="169">
        <v>0</v>
      </c>
      <c r="J118" s="168">
        <v>0</v>
      </c>
      <c r="K118" s="169">
        <v>564137</v>
      </c>
      <c r="L118" s="168">
        <v>0</v>
      </c>
      <c r="M118" s="169">
        <v>0</v>
      </c>
      <c r="N118" s="170">
        <v>0</v>
      </c>
    </row>
    <row r="119" spans="1:28" ht="25.5" hidden="1" outlineLevel="1" x14ac:dyDescent="0.2">
      <c r="A119" s="4"/>
      <c r="B119" s="99" t="s">
        <v>222</v>
      </c>
      <c r="C119" s="56">
        <f t="shared" ref="C119:C130" si="8">SUM(D119:CH119)</f>
        <v>0</v>
      </c>
      <c r="D119" s="34">
        <v>0</v>
      </c>
      <c r="E119" s="53">
        <v>0</v>
      </c>
      <c r="F119" s="34">
        <v>0</v>
      </c>
      <c r="G119" s="53">
        <v>0</v>
      </c>
      <c r="H119" s="34">
        <v>0</v>
      </c>
      <c r="I119" s="53">
        <v>0</v>
      </c>
      <c r="J119" s="34">
        <v>0</v>
      </c>
      <c r="K119" s="53">
        <v>0</v>
      </c>
      <c r="L119" s="34">
        <v>0</v>
      </c>
      <c r="M119" s="53">
        <v>0</v>
      </c>
      <c r="N119" s="153">
        <v>0</v>
      </c>
    </row>
    <row r="120" spans="1:28" ht="38.25" hidden="1" outlineLevel="1" x14ac:dyDescent="0.2">
      <c r="A120" s="4"/>
      <c r="B120" s="99" t="s">
        <v>223</v>
      </c>
      <c r="C120" s="56">
        <f t="shared" si="8"/>
        <v>0</v>
      </c>
      <c r="D120" s="34">
        <v>0</v>
      </c>
      <c r="E120" s="53">
        <v>0</v>
      </c>
      <c r="F120" s="34">
        <v>0</v>
      </c>
      <c r="G120" s="53">
        <v>0</v>
      </c>
      <c r="H120" s="34">
        <v>0</v>
      </c>
      <c r="I120" s="53">
        <v>0</v>
      </c>
      <c r="J120" s="34">
        <v>0</v>
      </c>
      <c r="K120" s="53">
        <v>0</v>
      </c>
      <c r="L120" s="34">
        <v>0</v>
      </c>
      <c r="M120" s="53">
        <v>0</v>
      </c>
      <c r="N120" s="153">
        <v>0</v>
      </c>
    </row>
    <row r="121" spans="1:28" ht="25.5" hidden="1" outlineLevel="1" x14ac:dyDescent="0.2">
      <c r="A121" s="4"/>
      <c r="B121" s="99" t="s">
        <v>224</v>
      </c>
      <c r="C121" s="56">
        <f t="shared" si="8"/>
        <v>0</v>
      </c>
      <c r="D121" s="34">
        <v>0</v>
      </c>
      <c r="E121" s="53">
        <v>0</v>
      </c>
      <c r="F121" s="34">
        <v>0</v>
      </c>
      <c r="G121" s="53">
        <v>0</v>
      </c>
      <c r="H121" s="34">
        <v>0</v>
      </c>
      <c r="I121" s="53">
        <v>0</v>
      </c>
      <c r="J121" s="34">
        <v>0</v>
      </c>
      <c r="K121" s="53">
        <v>0</v>
      </c>
      <c r="L121" s="34">
        <v>0</v>
      </c>
      <c r="M121" s="53">
        <v>0</v>
      </c>
      <c r="N121" s="153">
        <v>0</v>
      </c>
    </row>
    <row r="122" spans="1:28" hidden="1" outlineLevel="1" x14ac:dyDescent="0.2">
      <c r="A122" s="4"/>
      <c r="B122" s="99" t="s">
        <v>225</v>
      </c>
      <c r="C122" s="56">
        <f t="shared" si="8"/>
        <v>0</v>
      </c>
      <c r="D122" s="34">
        <v>0</v>
      </c>
      <c r="E122" s="53">
        <v>0</v>
      </c>
      <c r="F122" s="34">
        <v>0</v>
      </c>
      <c r="G122" s="53">
        <v>0</v>
      </c>
      <c r="H122" s="34">
        <v>0</v>
      </c>
      <c r="I122" s="53">
        <v>0</v>
      </c>
      <c r="J122" s="34">
        <v>0</v>
      </c>
      <c r="K122" s="53">
        <v>0</v>
      </c>
      <c r="L122" s="34">
        <v>0</v>
      </c>
      <c r="M122" s="53">
        <v>0</v>
      </c>
      <c r="N122" s="153">
        <v>0</v>
      </c>
    </row>
    <row r="123" spans="1:28" hidden="1" outlineLevel="1" x14ac:dyDescent="0.2">
      <c r="A123" s="4"/>
      <c r="B123" s="99" t="s">
        <v>226</v>
      </c>
      <c r="C123" s="56">
        <f t="shared" si="8"/>
        <v>0</v>
      </c>
      <c r="D123" s="34">
        <v>0</v>
      </c>
      <c r="E123" s="53">
        <v>0</v>
      </c>
      <c r="F123" s="34">
        <v>0</v>
      </c>
      <c r="G123" s="53">
        <v>0</v>
      </c>
      <c r="H123" s="34">
        <v>0</v>
      </c>
      <c r="I123" s="53">
        <v>0</v>
      </c>
      <c r="J123" s="34">
        <v>0</v>
      </c>
      <c r="K123" s="53">
        <v>0</v>
      </c>
      <c r="L123" s="34">
        <v>0</v>
      </c>
      <c r="M123" s="53">
        <v>0</v>
      </c>
      <c r="N123" s="153">
        <v>0</v>
      </c>
    </row>
    <row r="124" spans="1:28" ht="25.5" hidden="1" outlineLevel="1" x14ac:dyDescent="0.2">
      <c r="A124" s="4"/>
      <c r="B124" s="99" t="s">
        <v>227</v>
      </c>
      <c r="C124" s="56">
        <f t="shared" si="8"/>
        <v>0</v>
      </c>
      <c r="D124" s="34">
        <v>0</v>
      </c>
      <c r="E124" s="53">
        <v>0</v>
      </c>
      <c r="F124" s="34">
        <v>0</v>
      </c>
      <c r="G124" s="53">
        <v>0</v>
      </c>
      <c r="H124" s="34">
        <v>0</v>
      </c>
      <c r="I124" s="53">
        <v>0</v>
      </c>
      <c r="J124" s="34">
        <v>0</v>
      </c>
      <c r="K124" s="53">
        <v>0</v>
      </c>
      <c r="L124" s="34">
        <v>0</v>
      </c>
      <c r="M124" s="53">
        <v>0</v>
      </c>
      <c r="N124" s="153">
        <v>0</v>
      </c>
    </row>
    <row r="125" spans="1:28" ht="38.25" hidden="1" outlineLevel="1" x14ac:dyDescent="0.2">
      <c r="A125" s="4"/>
      <c r="B125" s="99" t="s">
        <v>228</v>
      </c>
      <c r="C125" s="56">
        <f t="shared" si="8"/>
        <v>0</v>
      </c>
      <c r="D125" s="34">
        <v>0</v>
      </c>
      <c r="E125" s="53">
        <v>0</v>
      </c>
      <c r="F125" s="34">
        <v>0</v>
      </c>
      <c r="G125" s="53">
        <v>0</v>
      </c>
      <c r="H125" s="34">
        <v>0</v>
      </c>
      <c r="I125" s="53">
        <v>0</v>
      </c>
      <c r="J125" s="34">
        <v>0</v>
      </c>
      <c r="K125" s="53">
        <v>0</v>
      </c>
      <c r="L125" s="34">
        <v>0</v>
      </c>
      <c r="M125" s="53">
        <v>0</v>
      </c>
      <c r="N125" s="153">
        <v>0</v>
      </c>
    </row>
    <row r="126" spans="1:28" ht="25.5" hidden="1" outlineLevel="1" x14ac:dyDescent="0.2">
      <c r="A126" s="4"/>
      <c r="B126" s="99" t="s">
        <v>229</v>
      </c>
      <c r="C126" s="56">
        <f t="shared" si="8"/>
        <v>0</v>
      </c>
      <c r="D126" s="34">
        <v>0</v>
      </c>
      <c r="E126" s="53">
        <v>0</v>
      </c>
      <c r="F126" s="34">
        <v>0</v>
      </c>
      <c r="G126" s="53">
        <v>0</v>
      </c>
      <c r="H126" s="34">
        <v>0</v>
      </c>
      <c r="I126" s="53">
        <v>0</v>
      </c>
      <c r="J126" s="34">
        <v>0</v>
      </c>
      <c r="K126" s="53">
        <v>0</v>
      </c>
      <c r="L126" s="34">
        <v>0</v>
      </c>
      <c r="M126" s="53">
        <v>0</v>
      </c>
      <c r="N126" s="153">
        <v>0</v>
      </c>
    </row>
    <row r="127" spans="1:28" ht="25.5" hidden="1" outlineLevel="1" x14ac:dyDescent="0.2">
      <c r="A127" s="4"/>
      <c r="B127" s="99" t="s">
        <v>230</v>
      </c>
      <c r="C127" s="56">
        <f t="shared" si="8"/>
        <v>0</v>
      </c>
      <c r="D127" s="34">
        <v>0</v>
      </c>
      <c r="E127" s="53">
        <v>0</v>
      </c>
      <c r="F127" s="34">
        <v>0</v>
      </c>
      <c r="G127" s="53">
        <v>0</v>
      </c>
      <c r="H127" s="34">
        <v>0</v>
      </c>
      <c r="I127" s="53">
        <v>0</v>
      </c>
      <c r="J127" s="34">
        <v>0</v>
      </c>
      <c r="K127" s="53">
        <v>0</v>
      </c>
      <c r="L127" s="34">
        <v>0</v>
      </c>
      <c r="M127" s="53">
        <v>0</v>
      </c>
      <c r="N127" s="153">
        <v>0</v>
      </c>
    </row>
    <row r="128" spans="1:28" ht="25.5" hidden="1" outlineLevel="1" x14ac:dyDescent="0.2">
      <c r="A128" s="4"/>
      <c r="B128" s="99" t="s">
        <v>231</v>
      </c>
      <c r="C128" s="56">
        <f t="shared" si="8"/>
        <v>0</v>
      </c>
      <c r="D128" s="34">
        <v>0</v>
      </c>
      <c r="E128" s="53">
        <v>0</v>
      </c>
      <c r="F128" s="34">
        <v>0</v>
      </c>
      <c r="G128" s="53">
        <v>0</v>
      </c>
      <c r="H128" s="34">
        <v>0</v>
      </c>
      <c r="I128" s="53">
        <v>0</v>
      </c>
      <c r="J128" s="34">
        <v>0</v>
      </c>
      <c r="K128" s="53">
        <v>0</v>
      </c>
      <c r="L128" s="34">
        <v>0</v>
      </c>
      <c r="M128" s="53">
        <v>0</v>
      </c>
      <c r="N128" s="153">
        <v>0</v>
      </c>
    </row>
    <row r="129" spans="1:14" ht="25.5" hidden="1" outlineLevel="1" x14ac:dyDescent="0.2">
      <c r="A129" s="4"/>
      <c r="B129" s="99" t="s">
        <v>232</v>
      </c>
      <c r="C129" s="56">
        <f t="shared" si="8"/>
        <v>0</v>
      </c>
      <c r="D129" s="34">
        <v>0</v>
      </c>
      <c r="E129" s="53">
        <v>0</v>
      </c>
      <c r="F129" s="34">
        <v>0</v>
      </c>
      <c r="G129" s="53">
        <v>0</v>
      </c>
      <c r="H129" s="34">
        <v>0</v>
      </c>
      <c r="I129" s="53">
        <v>0</v>
      </c>
      <c r="J129" s="34">
        <v>0</v>
      </c>
      <c r="K129" s="53">
        <v>0</v>
      </c>
      <c r="L129" s="34">
        <v>0</v>
      </c>
      <c r="M129" s="53">
        <v>0</v>
      </c>
      <c r="N129" s="153">
        <v>0</v>
      </c>
    </row>
    <row r="130" spans="1:14" s="130" customFormat="1" ht="19.899999999999999" customHeight="1" collapsed="1" thickBot="1" x14ac:dyDescent="0.25">
      <c r="A130" s="277" t="s">
        <v>122</v>
      </c>
      <c r="B130" s="147" t="s">
        <v>42</v>
      </c>
      <c r="C130" s="148">
        <f t="shared" si="8"/>
        <v>130471439.59999999</v>
      </c>
      <c r="D130" s="149">
        <f t="shared" ref="D130:N130" si="9">SUM(D43:D129)</f>
        <v>8508508</v>
      </c>
      <c r="E130" s="150">
        <f t="shared" si="9"/>
        <v>3292920</v>
      </c>
      <c r="F130" s="149">
        <f t="shared" si="9"/>
        <v>2877836</v>
      </c>
      <c r="G130" s="150">
        <f t="shared" si="9"/>
        <v>560810</v>
      </c>
      <c r="H130" s="149">
        <f t="shared" si="9"/>
        <v>3803636</v>
      </c>
      <c r="I130" s="150">
        <f t="shared" si="9"/>
        <v>3352485.9999999995</v>
      </c>
      <c r="J130" s="149">
        <f t="shared" si="9"/>
        <v>1493674</v>
      </c>
      <c r="K130" s="150">
        <f t="shared" si="9"/>
        <v>28145248.599999998</v>
      </c>
      <c r="L130" s="149">
        <f t="shared" si="9"/>
        <v>68541245</v>
      </c>
      <c r="M130" s="150">
        <f t="shared" si="9"/>
        <v>1165066</v>
      </c>
      <c r="N130" s="159">
        <f t="shared" si="9"/>
        <v>8730010</v>
      </c>
    </row>
    <row r="131" spans="1:14" ht="13.5" customHeight="1" thickBot="1" x14ac:dyDescent="0.25">
      <c r="A131" s="4"/>
      <c r="B131" s="30"/>
      <c r="C131" s="82"/>
      <c r="D131" s="11"/>
      <c r="E131" s="11"/>
      <c r="F131" s="11"/>
      <c r="G131" s="11"/>
      <c r="H131" s="11"/>
      <c r="I131" s="11"/>
      <c r="J131" s="11"/>
      <c r="K131" s="11"/>
      <c r="L131" s="11"/>
      <c r="M131" s="11"/>
      <c r="N131" s="163"/>
    </row>
    <row r="132" spans="1:14" s="130" customFormat="1" ht="19.899999999999999" customHeight="1" x14ac:dyDescent="0.2">
      <c r="A132" s="278" t="s">
        <v>123</v>
      </c>
      <c r="B132" s="230" t="s">
        <v>56</v>
      </c>
      <c r="C132" s="231" t="s">
        <v>31</v>
      </c>
      <c r="D132" s="232"/>
      <c r="E132" s="232"/>
      <c r="F132" s="232"/>
      <c r="G132" s="232"/>
      <c r="H132" s="232"/>
      <c r="I132" s="232"/>
      <c r="J132" s="232"/>
      <c r="K132" s="232"/>
      <c r="L132" s="232"/>
      <c r="M132" s="232"/>
      <c r="N132" s="233"/>
    </row>
    <row r="133" spans="1:14" s="130" customFormat="1" ht="19.899999999999999" customHeight="1" x14ac:dyDescent="0.2">
      <c r="A133" s="277"/>
      <c r="B133" s="244" t="s">
        <v>294</v>
      </c>
      <c r="C133" s="245">
        <f>SUM(D133:CH133)</f>
        <v>55000</v>
      </c>
      <c r="D133" s="246">
        <v>55000</v>
      </c>
      <c r="E133" s="247">
        <v>0</v>
      </c>
      <c r="F133" s="246">
        <v>0</v>
      </c>
      <c r="G133" s="247">
        <v>0</v>
      </c>
      <c r="H133" s="246">
        <v>0</v>
      </c>
      <c r="I133" s="247">
        <v>0</v>
      </c>
      <c r="J133" s="246">
        <v>0</v>
      </c>
      <c r="K133" s="247">
        <v>0</v>
      </c>
      <c r="L133" s="246">
        <v>0</v>
      </c>
      <c r="M133" s="247">
        <v>0</v>
      </c>
      <c r="N133" s="248">
        <v>0</v>
      </c>
    </row>
    <row r="134" spans="1:14" s="130" customFormat="1" ht="19.899999999999999" customHeight="1" thickBot="1" x14ac:dyDescent="0.25">
      <c r="A134" s="277" t="s">
        <v>124</v>
      </c>
      <c r="B134" s="147" t="s">
        <v>40</v>
      </c>
      <c r="C134" s="240">
        <f>SUM(D134:CH134)</f>
        <v>55000</v>
      </c>
      <c r="D134" s="241">
        <f t="shared" ref="D134:N134" si="10">SUM(D133:D133)</f>
        <v>55000</v>
      </c>
      <c r="E134" s="242">
        <f t="shared" si="10"/>
        <v>0</v>
      </c>
      <c r="F134" s="241">
        <f t="shared" si="10"/>
        <v>0</v>
      </c>
      <c r="G134" s="242">
        <f t="shared" si="10"/>
        <v>0</v>
      </c>
      <c r="H134" s="241">
        <f t="shared" si="10"/>
        <v>0</v>
      </c>
      <c r="I134" s="242">
        <f t="shared" si="10"/>
        <v>0</v>
      </c>
      <c r="J134" s="241">
        <f t="shared" si="10"/>
        <v>0</v>
      </c>
      <c r="K134" s="242">
        <f t="shared" si="10"/>
        <v>0</v>
      </c>
      <c r="L134" s="241">
        <f t="shared" si="10"/>
        <v>0</v>
      </c>
      <c r="M134" s="242">
        <f t="shared" si="10"/>
        <v>0</v>
      </c>
      <c r="N134" s="243">
        <f t="shared" si="10"/>
        <v>0</v>
      </c>
    </row>
    <row r="135" spans="1:14" ht="13.5" customHeight="1" thickBot="1" x14ac:dyDescent="0.25">
      <c r="B135" s="15"/>
      <c r="C135" s="76"/>
      <c r="D135" s="11"/>
      <c r="E135" s="11"/>
      <c r="F135" s="11"/>
      <c r="G135" s="11"/>
      <c r="H135" s="11"/>
      <c r="I135" s="11"/>
      <c r="J135" s="11"/>
      <c r="K135" s="11"/>
      <c r="L135" s="11"/>
      <c r="M135" s="11"/>
      <c r="N135" s="163"/>
    </row>
    <row r="136" spans="1:14" s="14" customFormat="1" ht="13.5" customHeight="1" x14ac:dyDescent="0.2">
      <c r="A136" s="31"/>
      <c r="B136" s="32" t="s">
        <v>91</v>
      </c>
      <c r="C136" s="38" t="s">
        <v>31</v>
      </c>
      <c r="D136" s="119"/>
      <c r="E136" s="119"/>
      <c r="F136" s="119"/>
      <c r="G136" s="119"/>
      <c r="H136" s="119"/>
      <c r="I136" s="119"/>
      <c r="J136" s="119"/>
      <c r="K136" s="119"/>
      <c r="L136" s="119"/>
      <c r="M136" s="119"/>
      <c r="N136" s="133"/>
    </row>
    <row r="137" spans="1:14" ht="25.5" x14ac:dyDescent="0.2">
      <c r="A137" s="31" t="s">
        <v>125</v>
      </c>
      <c r="B137" s="39" t="s">
        <v>142</v>
      </c>
      <c r="C137" s="75" t="str">
        <f t="shared" ref="C137:N137" si="11">C6</f>
        <v>N/A</v>
      </c>
      <c r="D137" s="175" t="str">
        <f t="shared" si="11"/>
        <v>General Appropriations</v>
      </c>
      <c r="E137" s="176" t="str">
        <f t="shared" si="11"/>
        <v>State Appropriation</v>
      </c>
      <c r="F137" s="175" t="str">
        <f t="shared" si="11"/>
        <v>Enterprise Operations</v>
      </c>
      <c r="G137" s="176" t="str">
        <f t="shared" si="11"/>
        <v>Armory Operations</v>
      </c>
      <c r="H137" s="175" t="str">
        <f t="shared" si="11"/>
        <v>Emergency Operation Funds</v>
      </c>
      <c r="I137" s="176" t="str">
        <f t="shared" si="11"/>
        <v>State Capital Projects</v>
      </c>
      <c r="J137" s="175" t="str">
        <f t="shared" si="11"/>
        <v>Fixed Nuclear Facility (FNF)</v>
      </c>
      <c r="K137" s="176" t="str">
        <f t="shared" si="11"/>
        <v>Federal Army/Air Appropriation</v>
      </c>
      <c r="L137" s="175" t="str">
        <f t="shared" si="11"/>
        <v>Emergency Operations</v>
      </c>
      <c r="M137" s="176" t="str">
        <f t="shared" si="11"/>
        <v>Youth/Post Challenge</v>
      </c>
      <c r="N137" s="177" t="str">
        <f t="shared" si="11"/>
        <v>Federal Capital Projects</v>
      </c>
    </row>
    <row r="138" spans="1:14" ht="13.5" customHeight="1" x14ac:dyDescent="0.2">
      <c r="A138" s="4" t="s">
        <v>126</v>
      </c>
      <c r="B138" s="33" t="s">
        <v>27</v>
      </c>
      <c r="C138" s="75" t="str">
        <f t="shared" ref="C138:N138" si="12">C7</f>
        <v>N/A</v>
      </c>
      <c r="D138" s="175" t="str">
        <f t="shared" si="12"/>
        <v>Recurring</v>
      </c>
      <c r="E138" s="176" t="str">
        <f t="shared" si="12"/>
        <v>One-time</v>
      </c>
      <c r="F138" s="175" t="str">
        <f t="shared" si="12"/>
        <v>One-time</v>
      </c>
      <c r="G138" s="176" t="str">
        <f t="shared" si="12"/>
        <v>One-time</v>
      </c>
      <c r="H138" s="175" t="str">
        <f t="shared" si="12"/>
        <v>One-time</v>
      </c>
      <c r="I138" s="176" t="str">
        <f t="shared" si="12"/>
        <v>One-time</v>
      </c>
      <c r="J138" s="175" t="str">
        <f t="shared" si="12"/>
        <v>One-time</v>
      </c>
      <c r="K138" s="176" t="str">
        <f t="shared" si="12"/>
        <v>Recurring</v>
      </c>
      <c r="L138" s="175" t="str">
        <f t="shared" si="12"/>
        <v>Recurring</v>
      </c>
      <c r="M138" s="176" t="str">
        <f t="shared" si="12"/>
        <v>Recurring</v>
      </c>
      <c r="N138" s="177" t="str">
        <f t="shared" si="12"/>
        <v>Recurring</v>
      </c>
    </row>
    <row r="139" spans="1:14" ht="13.5" customHeight="1" x14ac:dyDescent="0.2">
      <c r="A139" s="4" t="s">
        <v>127</v>
      </c>
      <c r="B139" s="33" t="s">
        <v>57</v>
      </c>
      <c r="C139" s="75" t="str">
        <f t="shared" ref="C139:N139" si="13">C8</f>
        <v>N/A</v>
      </c>
      <c r="D139" s="175" t="str">
        <f t="shared" si="13"/>
        <v>State</v>
      </c>
      <c r="E139" s="176" t="str">
        <f t="shared" si="13"/>
        <v xml:space="preserve">State  </v>
      </c>
      <c r="F139" s="175" t="str">
        <f t="shared" si="13"/>
        <v>Other</v>
      </c>
      <c r="G139" s="176" t="str">
        <f t="shared" si="13"/>
        <v>Other</v>
      </c>
      <c r="H139" s="175" t="str">
        <f t="shared" si="13"/>
        <v>Other</v>
      </c>
      <c r="I139" s="176" t="str">
        <f t="shared" si="13"/>
        <v>Other</v>
      </c>
      <c r="J139" s="175" t="str">
        <f t="shared" si="13"/>
        <v>Other</v>
      </c>
      <c r="K139" s="176" t="str">
        <f t="shared" si="13"/>
        <v xml:space="preserve">Federal   </v>
      </c>
      <c r="L139" s="175" t="str">
        <f t="shared" si="13"/>
        <v>Federal</v>
      </c>
      <c r="M139" s="176" t="str">
        <f t="shared" si="13"/>
        <v>Federal</v>
      </c>
      <c r="N139" s="177" t="str">
        <f t="shared" si="13"/>
        <v xml:space="preserve">Federal   </v>
      </c>
    </row>
    <row r="140" spans="1:14" ht="331.5" x14ac:dyDescent="0.2">
      <c r="A140" s="31" t="s">
        <v>128</v>
      </c>
      <c r="B140" s="33" t="s">
        <v>43</v>
      </c>
      <c r="C140" s="75" t="str">
        <f t="shared" ref="C140:N140" si="14">C24</f>
        <v>N/A</v>
      </c>
      <c r="D140" s="192" t="str">
        <f t="shared" si="14"/>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140" s="193" t="str">
        <f t="shared" si="14"/>
        <v xml:space="preserve">- Administration
- State Active Duty
- State Active Duty (Clothing or Uniforms)
- Emergency Preparedness
- 2014 Ice Storm
- 2015 Severe Flooding </v>
      </c>
      <c r="F140" s="192" t="str">
        <f t="shared" si="14"/>
        <v>- Enterprise Operations</v>
      </c>
      <c r="G140" s="193" t="str">
        <f t="shared" si="14"/>
        <v>- Armory Operations  (50% Federal/50% State)</v>
      </c>
      <c r="H140" s="192" t="str">
        <f t="shared" si="14"/>
        <v>- State Active Duty
- Emergency Preparedness</v>
      </c>
      <c r="I140" s="193" t="str">
        <f t="shared" si="14"/>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140" s="192" t="str">
        <f t="shared" si="14"/>
        <v xml:space="preserve"> - Emergency Preparedness</v>
      </c>
      <c r="K140" s="193" t="str">
        <f t="shared" si="14"/>
        <v>- Armory Operations (75% Federal/25% State)
- McEntire ANG Base</v>
      </c>
      <c r="L140" s="192" t="str">
        <f t="shared" si="14"/>
        <v xml:space="preserve"> - Emergency Preparedness</v>
      </c>
      <c r="M140" s="193" t="str">
        <f t="shared" si="14"/>
        <v xml:space="preserve">- Armory Operations (75% Federal/25% State)
- Administration </v>
      </c>
      <c r="N140" s="194" t="str">
        <f t="shared" si="14"/>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141" spans="1:14" ht="13.5" customHeight="1" x14ac:dyDescent="0.2">
      <c r="A141" s="4" t="s">
        <v>129</v>
      </c>
      <c r="B141" s="145" t="str">
        <f t="shared" ref="B141:N141" si="15">B31</f>
        <v xml:space="preserve">Total Appropriated and Authorized (i.e. allowed to spend) by end of 2016-17  </v>
      </c>
      <c r="C141" s="58">
        <f t="shared" si="15"/>
        <v>137669342</v>
      </c>
      <c r="D141" s="40">
        <f t="shared" si="15"/>
        <v>8634315</v>
      </c>
      <c r="E141" s="53">
        <f t="shared" si="15"/>
        <v>3292920</v>
      </c>
      <c r="F141" s="40">
        <f t="shared" si="15"/>
        <v>2877836</v>
      </c>
      <c r="G141" s="53">
        <f t="shared" si="15"/>
        <v>905011</v>
      </c>
      <c r="H141" s="40">
        <f t="shared" si="15"/>
        <v>3803636</v>
      </c>
      <c r="I141" s="53">
        <f t="shared" si="15"/>
        <v>3352486</v>
      </c>
      <c r="J141" s="40">
        <f t="shared" si="15"/>
        <v>1493674</v>
      </c>
      <c r="K141" s="53">
        <f t="shared" si="15"/>
        <v>34873143</v>
      </c>
      <c r="L141" s="40">
        <f t="shared" si="15"/>
        <v>68541245</v>
      </c>
      <c r="M141" s="53">
        <f t="shared" si="15"/>
        <v>1165066</v>
      </c>
      <c r="N141" s="161">
        <f t="shared" si="15"/>
        <v>8730010</v>
      </c>
    </row>
    <row r="142" spans="1:14" ht="13.5" customHeight="1" x14ac:dyDescent="0.2">
      <c r="A142" s="4" t="s">
        <v>130</v>
      </c>
      <c r="B142" s="33" t="s">
        <v>54</v>
      </c>
      <c r="C142" s="59">
        <f t="shared" ref="C142:N142" si="16">C130</f>
        <v>130471439.59999999</v>
      </c>
      <c r="D142" s="34">
        <f t="shared" si="16"/>
        <v>8508508</v>
      </c>
      <c r="E142" s="53">
        <f t="shared" si="16"/>
        <v>3292920</v>
      </c>
      <c r="F142" s="34">
        <f t="shared" si="16"/>
        <v>2877836</v>
      </c>
      <c r="G142" s="53">
        <f t="shared" si="16"/>
        <v>560810</v>
      </c>
      <c r="H142" s="34">
        <f t="shared" si="16"/>
        <v>3803636</v>
      </c>
      <c r="I142" s="53">
        <f t="shared" si="16"/>
        <v>3352485.9999999995</v>
      </c>
      <c r="J142" s="34">
        <f t="shared" si="16"/>
        <v>1493674</v>
      </c>
      <c r="K142" s="53">
        <f t="shared" si="16"/>
        <v>28145248.599999998</v>
      </c>
      <c r="L142" s="34">
        <f t="shared" si="16"/>
        <v>68541245</v>
      </c>
      <c r="M142" s="53">
        <f t="shared" si="16"/>
        <v>1165066</v>
      </c>
      <c r="N142" s="153">
        <f t="shared" si="16"/>
        <v>8730010</v>
      </c>
    </row>
    <row r="143" spans="1:14" s="5" customFormat="1" ht="13.5" customHeight="1" x14ac:dyDescent="0.2">
      <c r="A143" s="4" t="s">
        <v>131</v>
      </c>
      <c r="B143" s="146" t="s">
        <v>55</v>
      </c>
      <c r="C143" s="60">
        <f t="shared" ref="C143:N143" si="17">C134</f>
        <v>55000</v>
      </c>
      <c r="D143" s="36">
        <f t="shared" si="17"/>
        <v>55000</v>
      </c>
      <c r="E143" s="52">
        <f t="shared" si="17"/>
        <v>0</v>
      </c>
      <c r="F143" s="36">
        <f t="shared" si="17"/>
        <v>0</v>
      </c>
      <c r="G143" s="52">
        <f t="shared" si="17"/>
        <v>0</v>
      </c>
      <c r="H143" s="36">
        <f t="shared" si="17"/>
        <v>0</v>
      </c>
      <c r="I143" s="52">
        <f t="shared" si="17"/>
        <v>0</v>
      </c>
      <c r="J143" s="36">
        <f t="shared" si="17"/>
        <v>0</v>
      </c>
      <c r="K143" s="52">
        <f t="shared" si="17"/>
        <v>0</v>
      </c>
      <c r="L143" s="36">
        <f t="shared" si="17"/>
        <v>0</v>
      </c>
      <c r="M143" s="52">
        <f t="shared" si="17"/>
        <v>0</v>
      </c>
      <c r="N143" s="160">
        <f t="shared" si="17"/>
        <v>0</v>
      </c>
    </row>
    <row r="144" spans="1:14" ht="13.5" customHeight="1" thickBot="1" x14ac:dyDescent="0.25">
      <c r="A144" s="4" t="s">
        <v>132</v>
      </c>
      <c r="B144" s="46" t="s">
        <v>30</v>
      </c>
      <c r="C144" s="57">
        <f>SUM(D144:CH144)</f>
        <v>7142902.4000000022</v>
      </c>
      <c r="D144" s="44">
        <f t="shared" ref="D144:N144" si="18">D141-D142-D143</f>
        <v>70807</v>
      </c>
      <c r="E144" s="51">
        <f t="shared" si="18"/>
        <v>0</v>
      </c>
      <c r="F144" s="44">
        <f t="shared" si="18"/>
        <v>0</v>
      </c>
      <c r="G144" s="51">
        <f t="shared" si="18"/>
        <v>344201</v>
      </c>
      <c r="H144" s="44">
        <f t="shared" si="18"/>
        <v>0</v>
      </c>
      <c r="I144" s="51">
        <f t="shared" si="18"/>
        <v>4.6566128730773926E-10</v>
      </c>
      <c r="J144" s="44">
        <f t="shared" si="18"/>
        <v>0</v>
      </c>
      <c r="K144" s="51">
        <f t="shared" si="18"/>
        <v>6727894.4000000022</v>
      </c>
      <c r="L144" s="44">
        <f t="shared" si="18"/>
        <v>0</v>
      </c>
      <c r="M144" s="51">
        <f t="shared" si="18"/>
        <v>0</v>
      </c>
      <c r="N144" s="162">
        <f t="shared" si="18"/>
        <v>0</v>
      </c>
    </row>
    <row r="145" spans="1:14" ht="13.5" customHeight="1" thickBot="1" x14ac:dyDescent="0.25">
      <c r="A145" s="4"/>
      <c r="B145" s="55"/>
      <c r="C145" s="69"/>
      <c r="D145" s="35"/>
      <c r="E145" s="35"/>
      <c r="F145" s="35"/>
      <c r="G145" s="35"/>
      <c r="H145" s="35"/>
      <c r="I145" s="35"/>
      <c r="J145" s="35"/>
      <c r="K145" s="35"/>
      <c r="L145" s="35"/>
      <c r="M145" s="35"/>
      <c r="N145" s="163"/>
    </row>
    <row r="146" spans="1:14" ht="13.5" customHeight="1" x14ac:dyDescent="0.2">
      <c r="A146" s="4"/>
      <c r="B146" s="19" t="s">
        <v>92</v>
      </c>
      <c r="C146" s="68" t="s">
        <v>31</v>
      </c>
      <c r="D146" s="119"/>
      <c r="E146" s="119"/>
      <c r="F146" s="119"/>
      <c r="G146" s="151"/>
      <c r="H146" s="119"/>
      <c r="I146" s="151"/>
      <c r="J146" s="119"/>
      <c r="K146" s="151"/>
      <c r="L146" s="119"/>
      <c r="M146" s="151"/>
      <c r="N146" s="133"/>
    </row>
    <row r="147" spans="1:14" ht="178.5" x14ac:dyDescent="0.2">
      <c r="A147" s="4" t="s">
        <v>133</v>
      </c>
      <c r="B147" s="33" t="str">
        <f t="shared" ref="B147:N147" si="19">B17</f>
        <v>Fund Description</v>
      </c>
      <c r="C147" s="73" t="str">
        <f t="shared" si="19"/>
        <v>N/A</v>
      </c>
      <c r="D147" s="204" t="str">
        <f t="shared" si="19"/>
        <v>- General Fund
- Education Improvement</v>
      </c>
      <c r="E147" s="205" t="str">
        <f t="shared" si="19"/>
        <v>- General Fund
- Civil Contingency
- Education  Improvement</v>
      </c>
      <c r="F147" s="204" t="str">
        <f t="shared" si="19"/>
        <v>- Enterprise Operations</v>
      </c>
      <c r="G147" s="205" t="str">
        <f t="shared" si="19"/>
        <v>- Unit Maintenance Fund</v>
      </c>
      <c r="H147" s="204" t="str">
        <f t="shared" si="19"/>
        <v>- Emergency Operations Funds
- State Emergency Commodites - Restrictive
- Increased Enforcement Collections
- Emergency Management Assistance Compact (EMAC)</v>
      </c>
      <c r="I147" s="205" t="str">
        <f t="shared" si="19"/>
        <v>- Capital Projects (State Appropriated)
- State Appropriated
- Capital Reserve Funds Operations
- Capital Projects (Other Funds)</v>
      </c>
      <c r="J147" s="204" t="str">
        <f t="shared" si="19"/>
        <v>- Fixed Nuclear Facilities</v>
      </c>
      <c r="K147" s="205" t="str">
        <f t="shared" si="19"/>
        <v>- Army Guard Contracts (Federal)
- Air Guard Contracts (Federal)</v>
      </c>
      <c r="L147" s="204" t="str">
        <f t="shared" si="19"/>
        <v>- Disaster Preparedness (Federal)
- Hazardous Materials Transportation Act
- Radiological Emergency Response
- Adjutant General Public Assistance
- 2015 Severe Flood
- 2016 Hurricane Matthew</v>
      </c>
      <c r="M147" s="205" t="str">
        <f t="shared" si="19"/>
        <v>- Army Guard Contracts (Federal)
- Federal (Other)</v>
      </c>
      <c r="N147" s="206" t="str">
        <f t="shared" si="19"/>
        <v>- Capital Projects (Federally Funded)
- Capital Projects (State Funded)
- Capital Project – Federal Funds – Internal Funds – Repairs and Maintenance</v>
      </c>
    </row>
    <row r="148" spans="1:14" ht="13.5" customHeight="1" x14ac:dyDescent="0.2">
      <c r="A148" s="4" t="s">
        <v>137</v>
      </c>
      <c r="B148" s="196" t="s">
        <v>295</v>
      </c>
      <c r="C148" s="188">
        <f>SUM(D148:CH148)</f>
        <v>-21860299</v>
      </c>
      <c r="D148" s="35">
        <v>55504</v>
      </c>
      <c r="E148" s="53">
        <v>84663</v>
      </c>
      <c r="F148" s="35">
        <v>498747</v>
      </c>
      <c r="G148" s="53">
        <v>344201</v>
      </c>
      <c r="H148" s="35">
        <v>2487468</v>
      </c>
      <c r="I148" s="53">
        <v>739340</v>
      </c>
      <c r="J148" s="35">
        <v>522109</v>
      </c>
      <c r="K148" s="53">
        <v>-14301416</v>
      </c>
      <c r="L148" s="35">
        <v>-1869253</v>
      </c>
      <c r="M148" s="53">
        <v>-3459</v>
      </c>
      <c r="N148" s="156">
        <v>-10418203</v>
      </c>
    </row>
    <row r="149" spans="1:14" s="129" customFormat="1" ht="64.5" thickBot="1" x14ac:dyDescent="0.25">
      <c r="A149" s="4"/>
      <c r="B149" s="198" t="s">
        <v>35</v>
      </c>
      <c r="C149" s="197"/>
      <c r="D149" s="100"/>
      <c r="E149" s="187"/>
      <c r="F149" s="100"/>
      <c r="G149" s="187"/>
      <c r="H149" s="100"/>
      <c r="I149" s="187"/>
      <c r="J149" s="100"/>
      <c r="K149" s="187" t="s">
        <v>321</v>
      </c>
      <c r="L149" s="100" t="s">
        <v>322</v>
      </c>
      <c r="M149" s="187" t="s">
        <v>323</v>
      </c>
      <c r="N149" s="134" t="s">
        <v>324</v>
      </c>
    </row>
    <row r="150" spans="1:14" s="5" customFormat="1" ht="13.5" customHeight="1" x14ac:dyDescent="0.2">
      <c r="A150" s="4"/>
      <c r="B150" s="7"/>
      <c r="C150" s="76"/>
      <c r="D150" s="10"/>
      <c r="E150" s="10"/>
      <c r="F150" s="10"/>
      <c r="G150" s="10"/>
      <c r="H150" s="10"/>
      <c r="I150" s="10"/>
      <c r="J150" s="10"/>
      <c r="K150" s="10"/>
      <c r="L150" s="10"/>
      <c r="M150" s="10"/>
      <c r="N150" s="10"/>
    </row>
    <row r="151" spans="1:14" ht="13.5" customHeight="1" thickBot="1" x14ac:dyDescent="0.25">
      <c r="A151" s="63" t="s">
        <v>29</v>
      </c>
      <c r="B151" s="101" t="s">
        <v>45</v>
      </c>
      <c r="C151" s="88"/>
      <c r="D151" s="9"/>
      <c r="E151" s="9"/>
      <c r="F151" s="9"/>
      <c r="G151" s="9"/>
      <c r="H151" s="9"/>
      <c r="I151" s="9"/>
      <c r="J151" s="9"/>
      <c r="K151" s="9"/>
      <c r="L151" s="9"/>
      <c r="M151" s="9"/>
      <c r="N151" s="132"/>
    </row>
    <row r="152" spans="1:14" ht="13.5" customHeight="1" x14ac:dyDescent="0.2">
      <c r="B152" s="19" t="str">
        <f>B5</f>
        <v>Revenue Sources</v>
      </c>
      <c r="C152" s="38" t="s">
        <v>31</v>
      </c>
      <c r="D152" s="119"/>
      <c r="E152" s="119"/>
      <c r="F152" s="119"/>
      <c r="G152" s="119"/>
      <c r="H152" s="119"/>
      <c r="I152" s="119"/>
      <c r="J152" s="119"/>
      <c r="K152" s="119"/>
      <c r="L152" s="119"/>
      <c r="M152" s="119"/>
      <c r="N152" s="133"/>
    </row>
    <row r="153" spans="1:14" ht="25.5" x14ac:dyDescent="0.2">
      <c r="A153" s="4" t="s">
        <v>59</v>
      </c>
      <c r="B153" s="33" t="str">
        <f>B6</f>
        <v>Revenue Source</v>
      </c>
      <c r="C153" s="75" t="str">
        <f t="shared" ref="C153:N153" si="20">C6</f>
        <v>N/A</v>
      </c>
      <c r="D153" s="4" t="str">
        <f t="shared" si="20"/>
        <v>General Appropriations</v>
      </c>
      <c r="E153" s="85" t="str">
        <f t="shared" si="20"/>
        <v>State Appropriation</v>
      </c>
      <c r="F153" s="4" t="str">
        <f t="shared" si="20"/>
        <v>Enterprise Operations</v>
      </c>
      <c r="G153" s="85" t="str">
        <f t="shared" si="20"/>
        <v>Armory Operations</v>
      </c>
      <c r="H153" s="4" t="str">
        <f t="shared" si="20"/>
        <v>Emergency Operation Funds</v>
      </c>
      <c r="I153" s="85" t="str">
        <f t="shared" si="20"/>
        <v>State Capital Projects</v>
      </c>
      <c r="J153" s="4" t="str">
        <f t="shared" si="20"/>
        <v>Fixed Nuclear Facility (FNF)</v>
      </c>
      <c r="K153" s="85" t="str">
        <f t="shared" si="20"/>
        <v>Federal Army/Air Appropriation</v>
      </c>
      <c r="L153" s="4" t="str">
        <f t="shared" si="20"/>
        <v>Emergency Operations</v>
      </c>
      <c r="M153" s="85" t="str">
        <f t="shared" si="20"/>
        <v>Youth/Post Challenge</v>
      </c>
      <c r="N153" s="165" t="str">
        <f t="shared" si="20"/>
        <v>Federal Capital Projects</v>
      </c>
    </row>
    <row r="154" spans="1:14" ht="13.5" customHeight="1" x14ac:dyDescent="0.2">
      <c r="A154" s="4" t="s">
        <v>60</v>
      </c>
      <c r="B154" s="33" t="str">
        <f>B7</f>
        <v xml:space="preserve">Recurring or one-time? </v>
      </c>
      <c r="C154" s="75" t="str">
        <f t="shared" ref="C154:N154" si="21">C7</f>
        <v>N/A</v>
      </c>
      <c r="D154" s="175" t="str">
        <f t="shared" si="21"/>
        <v>Recurring</v>
      </c>
      <c r="E154" s="176" t="str">
        <f t="shared" si="21"/>
        <v>One-time</v>
      </c>
      <c r="F154" s="175" t="str">
        <f t="shared" si="21"/>
        <v>One-time</v>
      </c>
      <c r="G154" s="176" t="str">
        <f t="shared" si="21"/>
        <v>One-time</v>
      </c>
      <c r="H154" s="175" t="str">
        <f t="shared" si="21"/>
        <v>One-time</v>
      </c>
      <c r="I154" s="176" t="str">
        <f t="shared" si="21"/>
        <v>One-time</v>
      </c>
      <c r="J154" s="175" t="str">
        <f t="shared" si="21"/>
        <v>One-time</v>
      </c>
      <c r="K154" s="176" t="str">
        <f t="shared" si="21"/>
        <v>Recurring</v>
      </c>
      <c r="L154" s="175" t="str">
        <f t="shared" si="21"/>
        <v>Recurring</v>
      </c>
      <c r="M154" s="176" t="str">
        <f t="shared" si="21"/>
        <v>Recurring</v>
      </c>
      <c r="N154" s="177" t="str">
        <f t="shared" si="21"/>
        <v>Recurring</v>
      </c>
    </row>
    <row r="155" spans="1:14" ht="13.5" customHeight="1" x14ac:dyDescent="0.2">
      <c r="A155" s="4" t="s">
        <v>61</v>
      </c>
      <c r="B155" s="33" t="str">
        <f>B8</f>
        <v>State, Federal, or Other?</v>
      </c>
      <c r="C155" s="75" t="str">
        <f t="shared" ref="C155:N155" si="22">C8</f>
        <v>N/A</v>
      </c>
      <c r="D155" s="175" t="str">
        <f t="shared" si="22"/>
        <v>State</v>
      </c>
      <c r="E155" s="176" t="str">
        <f t="shared" si="22"/>
        <v xml:space="preserve">State  </v>
      </c>
      <c r="F155" s="175" t="str">
        <f t="shared" si="22"/>
        <v>Other</v>
      </c>
      <c r="G155" s="178" t="str">
        <f t="shared" si="22"/>
        <v>Other</v>
      </c>
      <c r="H155" s="175" t="str">
        <f t="shared" si="22"/>
        <v>Other</v>
      </c>
      <c r="I155" s="178" t="str">
        <f t="shared" si="22"/>
        <v>Other</v>
      </c>
      <c r="J155" s="175" t="str">
        <f t="shared" si="22"/>
        <v>Other</v>
      </c>
      <c r="K155" s="178" t="str">
        <f t="shared" si="22"/>
        <v xml:space="preserve">Federal   </v>
      </c>
      <c r="L155" s="175" t="str">
        <f t="shared" si="22"/>
        <v>Federal</v>
      </c>
      <c r="M155" s="178" t="str">
        <f t="shared" si="22"/>
        <v>Federal</v>
      </c>
      <c r="N155" s="177" t="str">
        <f t="shared" si="22"/>
        <v xml:space="preserve">Federal   </v>
      </c>
    </row>
    <row r="156" spans="1:14" ht="102.75" thickBot="1" x14ac:dyDescent="0.25">
      <c r="A156" s="4"/>
      <c r="B156" s="198" t="str">
        <f>B9</f>
        <v>Additional Explanation:</v>
      </c>
      <c r="C156" s="197"/>
      <c r="D156" s="100" t="str">
        <f>D9</f>
        <v>Includes $1M State appropriation to SC Department of Education for Youth Challenge</v>
      </c>
      <c r="E156" s="187" t="str">
        <f t="shared" ref="E156:N156" si="23">E9</f>
        <v>Appropriated monies for State emergencies (as needed)</v>
      </c>
      <c r="F156" s="100" t="str">
        <f t="shared" si="23"/>
        <v>Revenues and expenditures for Dining and Billeting operations</v>
      </c>
      <c r="G156" s="187" t="str">
        <f t="shared" si="23"/>
        <v>Armory/TAG property rental income and expenditures to support Armory Operations</v>
      </c>
      <c r="H156" s="100" t="str">
        <f t="shared" si="23"/>
        <v>Non-appropriated funds for State Match and 100% State funded emergency expenditures</v>
      </c>
      <c r="I156" s="187" t="str">
        <f t="shared" si="23"/>
        <v>Multi-year projects</v>
      </c>
      <c r="J156" s="100" t="str">
        <f t="shared" si="23"/>
        <v>Monies from energy producers to support the FNF program at SCEMD</v>
      </c>
      <c r="K156" s="187" t="str">
        <f t="shared" si="23"/>
        <v>Cooperative Agreements to support Army/Air National Guard (Federally reimbursed State monies)</v>
      </c>
      <c r="L156" s="100" t="str">
        <f t="shared" si="23"/>
        <v>Federal grants</v>
      </c>
      <c r="M156" s="187" t="str">
        <f t="shared" si="23"/>
        <v>Federal grants</v>
      </c>
      <c r="N156" s="134" t="str">
        <f t="shared" si="23"/>
        <v>National Guard Bureau (NGB) Federal grants for Capital Projects and Military Construction (requires State Match)</v>
      </c>
    </row>
    <row r="157" spans="1:14" ht="13.5" customHeight="1" thickBot="1" x14ac:dyDescent="0.25">
      <c r="A157" s="4"/>
      <c r="B157" s="26"/>
      <c r="C157" s="76"/>
      <c r="D157" s="21"/>
      <c r="E157" s="21"/>
      <c r="F157" s="21"/>
      <c r="G157" s="21"/>
      <c r="H157" s="21"/>
      <c r="I157" s="21"/>
      <c r="J157" s="21"/>
      <c r="K157" s="21"/>
      <c r="L157" s="21"/>
      <c r="M157" s="21"/>
      <c r="N157" s="163"/>
    </row>
    <row r="158" spans="1:14" ht="13.5" customHeight="1" x14ac:dyDescent="0.2">
      <c r="A158" s="4"/>
      <c r="B158" s="19" t="str">
        <f>B11</f>
        <v>Revenue Generated Last Year</v>
      </c>
      <c r="C158" s="38" t="s">
        <v>31</v>
      </c>
      <c r="D158" s="119"/>
      <c r="E158" s="119"/>
      <c r="F158" s="119"/>
      <c r="G158" s="119"/>
      <c r="H158" s="119"/>
      <c r="I158" s="119"/>
      <c r="J158" s="119"/>
      <c r="K158" s="119"/>
      <c r="L158" s="119"/>
      <c r="M158" s="119"/>
      <c r="N158" s="133"/>
    </row>
    <row r="159" spans="1:14" s="14" customFormat="1" ht="13.5" customHeight="1" x14ac:dyDescent="0.2">
      <c r="A159" s="4" t="s">
        <v>62</v>
      </c>
      <c r="B159" s="33" t="s">
        <v>94</v>
      </c>
      <c r="C159" s="59">
        <f>SUM(D159:CH159)</f>
        <v>125590810</v>
      </c>
      <c r="D159" s="34">
        <v>0</v>
      </c>
      <c r="E159" s="53">
        <v>0</v>
      </c>
      <c r="F159" s="34">
        <v>2478811</v>
      </c>
      <c r="G159" s="53">
        <v>339656</v>
      </c>
      <c r="H159" s="34">
        <v>1676948</v>
      </c>
      <c r="I159" s="53">
        <v>3408058</v>
      </c>
      <c r="J159" s="34">
        <v>1492005</v>
      </c>
      <c r="K159" s="53">
        <v>22152478</v>
      </c>
      <c r="L159" s="34">
        <v>73204605</v>
      </c>
      <c r="M159" s="53">
        <v>1389240</v>
      </c>
      <c r="N159" s="153">
        <v>19449009</v>
      </c>
    </row>
    <row r="160" spans="1:14" s="14" customFormat="1" ht="13.5" customHeight="1" thickBot="1" x14ac:dyDescent="0.25">
      <c r="A160" s="4" t="s">
        <v>63</v>
      </c>
      <c r="B160" s="46" t="str">
        <f t="shared" ref="B160:N160" si="24">B13</f>
        <v>Does this revenue remain with the agency or go to the General Fund?</v>
      </c>
      <c r="C160" s="61" t="str">
        <f t="shared" si="24"/>
        <v>N/A</v>
      </c>
      <c r="D160" s="201" t="str">
        <f t="shared" si="24"/>
        <v>Agency</v>
      </c>
      <c r="E160" s="202" t="str">
        <f t="shared" si="24"/>
        <v>Agency</v>
      </c>
      <c r="F160" s="201" t="str">
        <f t="shared" si="24"/>
        <v>Agency</v>
      </c>
      <c r="G160" s="202" t="str">
        <f t="shared" si="24"/>
        <v>Agency</v>
      </c>
      <c r="H160" s="201" t="str">
        <f t="shared" si="24"/>
        <v>Agency</v>
      </c>
      <c r="I160" s="202" t="str">
        <f t="shared" si="24"/>
        <v>Agency</v>
      </c>
      <c r="J160" s="201" t="str">
        <f t="shared" si="24"/>
        <v>Agency</v>
      </c>
      <c r="K160" s="202" t="str">
        <f t="shared" si="24"/>
        <v>Agency</v>
      </c>
      <c r="L160" s="201" t="str">
        <f t="shared" si="24"/>
        <v>Agency</v>
      </c>
      <c r="M160" s="202" t="str">
        <f t="shared" si="24"/>
        <v>Agency</v>
      </c>
      <c r="N160" s="203" t="str">
        <f t="shared" si="24"/>
        <v>Agency</v>
      </c>
    </row>
    <row r="161" spans="1:14" s="14" customFormat="1" ht="13.5" customHeight="1" thickBot="1" x14ac:dyDescent="0.25">
      <c r="A161" s="4"/>
      <c r="B161" s="16"/>
      <c r="C161" s="76"/>
      <c r="D161" s="22"/>
      <c r="E161" s="22"/>
      <c r="F161" s="22"/>
      <c r="G161" s="22"/>
      <c r="H161" s="22"/>
      <c r="I161" s="22"/>
      <c r="J161" s="22"/>
      <c r="K161" s="22"/>
      <c r="L161" s="22"/>
      <c r="M161" s="22"/>
      <c r="N161" s="163"/>
    </row>
    <row r="162" spans="1:14" s="14" customFormat="1" ht="13.5" customHeight="1" x14ac:dyDescent="0.2">
      <c r="A162" s="4"/>
      <c r="B162" s="19" t="str">
        <f>B15</f>
        <v>Funds in SCEIS where Revenue deposited</v>
      </c>
      <c r="C162" s="38" t="s">
        <v>31</v>
      </c>
      <c r="D162" s="119"/>
      <c r="E162" s="119"/>
      <c r="F162" s="119"/>
      <c r="G162" s="119"/>
      <c r="H162" s="119"/>
      <c r="I162" s="119"/>
      <c r="J162" s="119"/>
      <c r="K162" s="119"/>
      <c r="L162" s="119"/>
      <c r="M162" s="119"/>
      <c r="N162" s="133"/>
    </row>
    <row r="163" spans="1:14" s="14" customFormat="1" ht="76.5" x14ac:dyDescent="0.2">
      <c r="A163" s="4" t="s">
        <v>64</v>
      </c>
      <c r="B163" s="33" t="str">
        <f>B16</f>
        <v>Fund #</v>
      </c>
      <c r="C163" s="75" t="str">
        <f t="shared" ref="C163:N163" si="25">C16</f>
        <v>N/A</v>
      </c>
      <c r="D163" s="211" t="str">
        <f t="shared" si="25"/>
        <v>10010000
49730000</v>
      </c>
      <c r="E163" s="212" t="str">
        <f t="shared" si="25"/>
        <v>10010000
10140000
49730000</v>
      </c>
      <c r="F163" s="211">
        <f t="shared" si="25"/>
        <v>31640000</v>
      </c>
      <c r="G163" s="212">
        <f t="shared" si="25"/>
        <v>31740000</v>
      </c>
      <c r="H163" s="211" t="str">
        <f t="shared" si="25"/>
        <v>30350015
30350086
34E40000
31650000</v>
      </c>
      <c r="I163" s="212" t="str">
        <f t="shared" si="25"/>
        <v>36008000
36038000
36340000
39078000</v>
      </c>
      <c r="J163" s="211">
        <f t="shared" si="25"/>
        <v>32150000</v>
      </c>
      <c r="K163" s="212" t="str">
        <f t="shared" si="25"/>
        <v>51780000
51790000</v>
      </c>
      <c r="L163" s="211" t="str">
        <f t="shared" si="25"/>
        <v>51800000
52360000
53990000
55110000
55110001
55110002</v>
      </c>
      <c r="M163" s="212" t="str">
        <f t="shared" si="25"/>
        <v>51780000
50550000</v>
      </c>
      <c r="N163" s="213" t="str">
        <f t="shared" si="25"/>
        <v>57878000
57878001
57878011</v>
      </c>
    </row>
    <row r="164" spans="1:14" ht="179.25" thickBot="1" x14ac:dyDescent="0.25">
      <c r="A164" s="4" t="s">
        <v>65</v>
      </c>
      <c r="B164" s="46" t="str">
        <f>B17</f>
        <v>Fund Description</v>
      </c>
      <c r="C164" s="77" t="str">
        <f t="shared" ref="C164:N164" si="26">C17</f>
        <v>N/A</v>
      </c>
      <c r="D164" s="207" t="str">
        <f t="shared" si="26"/>
        <v>- General Fund
- Education Improvement</v>
      </c>
      <c r="E164" s="208" t="str">
        <f t="shared" si="26"/>
        <v>- General Fund
- Civil Contingency
- Education  Improvement</v>
      </c>
      <c r="F164" s="207" t="str">
        <f t="shared" si="26"/>
        <v>- Enterprise Operations</v>
      </c>
      <c r="G164" s="208" t="str">
        <f t="shared" si="26"/>
        <v>- Unit Maintenance Fund</v>
      </c>
      <c r="H164" s="207" t="str">
        <f t="shared" si="26"/>
        <v>- Emergency Operations Funds
- State Emergency Commodites - Restrictive
- Increased Enforcement Collections
- Emergency Management Assistance Compact (EMAC)</v>
      </c>
      <c r="I164" s="208" t="str">
        <f t="shared" si="26"/>
        <v>- Capital Projects (State Appropriated)
- State Appropriated
- Capital Reserve Funds Operations
- Capital Projects (Other Funds)</v>
      </c>
      <c r="J164" s="207" t="str">
        <f t="shared" si="26"/>
        <v>- Fixed Nuclear Facilities</v>
      </c>
      <c r="K164" s="208" t="str">
        <f t="shared" si="26"/>
        <v>- Army Guard Contracts (Federal)
- Air Guard Contracts (Federal)</v>
      </c>
      <c r="L164" s="207" t="str">
        <f t="shared" si="26"/>
        <v>- Disaster Preparedness (Federal)
- Hazardous Materials Transportation Act
- Radiological Emergency Response
- Adjutant General Public Assistance
- 2015 Severe Flood
- 2016 Hurricane Matthew</v>
      </c>
      <c r="M164" s="208" t="str">
        <f t="shared" si="26"/>
        <v>- Army Guard Contracts (Federal)
- Federal (Other)</v>
      </c>
      <c r="N164" s="209" t="str">
        <f t="shared" si="26"/>
        <v>- Capital Projects (Federally Funded)
- Capital Projects (State Funded)
- Capital Project – Federal Funds – Internal Funds – Repairs and Maintenance</v>
      </c>
    </row>
    <row r="165" spans="1:14" ht="13.5" customHeight="1" thickBot="1" x14ac:dyDescent="0.25">
      <c r="A165" s="4"/>
      <c r="B165" s="16"/>
      <c r="C165" s="78"/>
      <c r="D165" s="21"/>
      <c r="E165" s="21"/>
      <c r="F165" s="21"/>
      <c r="G165" s="21"/>
      <c r="H165" s="21"/>
      <c r="I165" s="21"/>
      <c r="J165" s="21"/>
      <c r="K165" s="21"/>
      <c r="L165" s="21"/>
      <c r="M165" s="21"/>
      <c r="N165" s="163"/>
    </row>
    <row r="166" spans="1:14" ht="13.5" customHeight="1" x14ac:dyDescent="0.2">
      <c r="A166" s="4"/>
      <c r="B166" s="19" t="str">
        <f>B19</f>
        <v>Cash Balances at Start of Year</v>
      </c>
      <c r="C166" s="38" t="s">
        <v>31</v>
      </c>
      <c r="D166" s="119"/>
      <c r="E166" s="119"/>
      <c r="F166" s="119"/>
      <c r="G166" s="119"/>
      <c r="H166" s="119"/>
      <c r="I166" s="119"/>
      <c r="J166" s="119"/>
      <c r="K166" s="119"/>
      <c r="L166" s="119"/>
      <c r="M166" s="119"/>
      <c r="N166" s="133"/>
    </row>
    <row r="167" spans="1:14" ht="13.5" customHeight="1" thickBot="1" x14ac:dyDescent="0.25">
      <c r="A167" s="4" t="s">
        <v>66</v>
      </c>
      <c r="B167" s="43" t="s">
        <v>299</v>
      </c>
      <c r="C167" s="61">
        <f t="shared" ref="C167:N167" si="27">C148</f>
        <v>-21860299</v>
      </c>
      <c r="D167" s="44">
        <f t="shared" si="27"/>
        <v>55504</v>
      </c>
      <c r="E167" s="51">
        <f t="shared" si="27"/>
        <v>84663</v>
      </c>
      <c r="F167" s="44">
        <f t="shared" si="27"/>
        <v>498747</v>
      </c>
      <c r="G167" s="51">
        <f t="shared" si="27"/>
        <v>344201</v>
      </c>
      <c r="H167" s="44">
        <f t="shared" si="27"/>
        <v>2487468</v>
      </c>
      <c r="I167" s="51">
        <f t="shared" si="27"/>
        <v>739340</v>
      </c>
      <c r="J167" s="44">
        <f t="shared" si="27"/>
        <v>522109</v>
      </c>
      <c r="K167" s="51">
        <f t="shared" si="27"/>
        <v>-14301416</v>
      </c>
      <c r="L167" s="44">
        <f t="shared" si="27"/>
        <v>-1869253</v>
      </c>
      <c r="M167" s="51">
        <f t="shared" si="27"/>
        <v>-3459</v>
      </c>
      <c r="N167" s="162">
        <f t="shared" si="27"/>
        <v>-10418203</v>
      </c>
    </row>
    <row r="168" spans="1:14" ht="13.5" customHeight="1" thickBot="1" x14ac:dyDescent="0.25">
      <c r="A168" s="4"/>
      <c r="B168" s="6"/>
      <c r="C168" s="76"/>
      <c r="D168" s="23"/>
      <c r="E168" s="24"/>
      <c r="F168" s="23"/>
      <c r="G168" s="24"/>
      <c r="H168" s="23"/>
      <c r="I168" s="24"/>
      <c r="J168" s="23"/>
      <c r="K168" s="24"/>
      <c r="L168" s="23"/>
      <c r="M168" s="24"/>
      <c r="N168" s="155"/>
    </row>
    <row r="169" spans="1:14" ht="13.5" customHeight="1" x14ac:dyDescent="0.2">
      <c r="A169" s="4"/>
      <c r="B169" s="25" t="str">
        <f>B22</f>
        <v>General Appropriations Act Programs</v>
      </c>
      <c r="C169" s="38" t="s">
        <v>31</v>
      </c>
      <c r="D169" s="119"/>
      <c r="E169" s="119"/>
      <c r="F169" s="119"/>
      <c r="G169" s="119"/>
      <c r="H169" s="119"/>
      <c r="I169" s="119"/>
      <c r="J169" s="119"/>
      <c r="K169" s="119"/>
      <c r="L169" s="119"/>
      <c r="M169" s="119"/>
      <c r="N169" s="133"/>
    </row>
    <row r="170" spans="1:14" ht="175.15" customHeight="1" x14ac:dyDescent="0.2">
      <c r="A170" s="4" t="s">
        <v>67</v>
      </c>
      <c r="B170" s="33" t="str">
        <f>B23</f>
        <v>State Funded Program #</v>
      </c>
      <c r="C170" s="81" t="str">
        <f t="shared" ref="C170:N170" si="28">C23</f>
        <v>N/A</v>
      </c>
      <c r="D170" s="211" t="str">
        <f t="shared" si="28"/>
        <v>0100.010000.000
0100.060000x000
0101.110000x00
0102.150000x000
0200.000000.000
1508.000000.000
2503.000000.000
4000.000000.000
4500.000000.000
5000.010000.000
9500.050000.000
2501.100000x000</v>
      </c>
      <c r="E170" s="212" t="str">
        <f t="shared" si="28"/>
        <v>0100.010000.000
0105.030000x000
9810.100000x000
4500.000000.000
9801.590000x000
9800.610000x000</v>
      </c>
      <c r="F170" s="211" t="str">
        <f t="shared" si="28"/>
        <v>3007.000000.000</v>
      </c>
      <c r="G170" s="212" t="str">
        <f t="shared" si="28"/>
        <v>0200.000000.000</v>
      </c>
      <c r="H170" s="211" t="str">
        <f t="shared" si="28"/>
        <v>0105.030000x000
4500.000000.000</v>
      </c>
      <c r="I170" s="212" t="str">
        <f t="shared" si="28"/>
        <v>9900.972200.000
9900.974100.000
9900975100.000
9900.976500.000
9900.976900.000
9900.978700.000
9901.977300.000
9901.978800.000
9901.978900.000
9900.976600.000
9900.977000.000</v>
      </c>
      <c r="J170" s="211" t="str">
        <f t="shared" si="28"/>
        <v>4500.000000.000</v>
      </c>
      <c r="K170" s="212" t="str">
        <f t="shared" si="28"/>
        <v xml:space="preserve">2503.000000.000
4000.000000.000  </v>
      </c>
      <c r="L170" s="211" t="str">
        <f t="shared" si="28"/>
        <v>4500.000000.000</v>
      </c>
      <c r="M170" s="212" t="str">
        <f t="shared" si="28"/>
        <v>2503.000000.000
0100.010000.000</v>
      </c>
      <c r="N170" s="213" t="str">
        <f t="shared" si="28"/>
        <v>9900.972200.000
9900.974100.000
9900975100.000
9900.976500.000
9900.976900.000
9900.978700.000
9901.977300.000
9901.978800.000
9901.978900.000
9900.976600.000
9900.977000.000</v>
      </c>
    </row>
    <row r="171" spans="1:14" ht="332.25" thickBot="1" x14ac:dyDescent="0.25">
      <c r="A171" s="4" t="s">
        <v>68</v>
      </c>
      <c r="B171" s="46" t="str">
        <f>B24</f>
        <v>State Funded Program Description in the General Appropriations Act</v>
      </c>
      <c r="C171" s="84" t="str">
        <f t="shared" ref="C171:N171" si="29">C24</f>
        <v>N/A</v>
      </c>
      <c r="D171" s="207" t="str">
        <f t="shared" si="29"/>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171" s="208" t="str">
        <f t="shared" si="29"/>
        <v xml:space="preserve">- Administration
- State Active Duty
- State Active Duty (Clothing or Uniforms)
- Emergency Preparedness
- 2014 Ice Storm
- 2015 Severe Flooding </v>
      </c>
      <c r="F171" s="207" t="str">
        <f t="shared" si="29"/>
        <v>- Enterprise Operations</v>
      </c>
      <c r="G171" s="208" t="str">
        <f t="shared" si="29"/>
        <v>- Armory Operations  (50% Federal/50% State)</v>
      </c>
      <c r="H171" s="207" t="str">
        <f t="shared" si="29"/>
        <v>- State Active Duty
- Emergency Preparedness</v>
      </c>
      <c r="I171" s="208" t="str">
        <f t="shared" si="29"/>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171" s="207" t="str">
        <f t="shared" si="29"/>
        <v xml:space="preserve"> - Emergency Preparedness</v>
      </c>
      <c r="K171" s="208" t="str">
        <f t="shared" si="29"/>
        <v>- Armory Operations (75% Federal/25% State)
- McEntire ANG Base</v>
      </c>
      <c r="L171" s="207" t="str">
        <f t="shared" si="29"/>
        <v xml:space="preserve"> - Emergency Preparedness</v>
      </c>
      <c r="M171" s="208" t="str">
        <f t="shared" si="29"/>
        <v xml:space="preserve">- Armory Operations (75% Federal/25% State)
- Administration </v>
      </c>
      <c r="N171" s="209" t="str">
        <f t="shared" si="29"/>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172" spans="1:14" ht="13.5" customHeight="1" thickBot="1" x14ac:dyDescent="0.25">
      <c r="A172" s="4"/>
      <c r="B172" s="16"/>
      <c r="C172" s="78"/>
      <c r="D172" s="21"/>
      <c r="E172" s="21"/>
      <c r="F172" s="21"/>
      <c r="G172" s="21"/>
      <c r="H172" s="21"/>
      <c r="I172" s="21"/>
      <c r="J172" s="21"/>
      <c r="K172" s="21"/>
      <c r="L172" s="21"/>
      <c r="M172" s="21"/>
      <c r="N172" s="163"/>
    </row>
    <row r="173" spans="1:14" ht="13.5" customHeight="1" x14ac:dyDescent="0.2">
      <c r="A173" s="4"/>
      <c r="B173" s="25" t="str">
        <f>B26</f>
        <v>Amounts Appropriated and Authorized</v>
      </c>
      <c r="C173" s="38" t="s">
        <v>31</v>
      </c>
      <c r="D173" s="119"/>
      <c r="E173" s="119"/>
      <c r="F173" s="119"/>
      <c r="G173" s="119"/>
      <c r="H173" s="119"/>
      <c r="I173" s="119"/>
      <c r="J173" s="119"/>
      <c r="K173" s="119"/>
      <c r="L173" s="119"/>
      <c r="M173" s="119"/>
      <c r="N173" s="133"/>
    </row>
    <row r="174" spans="1:14" ht="25.5" x14ac:dyDescent="0.2">
      <c r="A174" s="4" t="s">
        <v>69</v>
      </c>
      <c r="B174" s="33" t="s">
        <v>138</v>
      </c>
      <c r="C174" s="59">
        <f>SUM(D174:CH174)</f>
        <v>55504</v>
      </c>
      <c r="D174" s="35">
        <v>55504</v>
      </c>
      <c r="E174" s="53">
        <v>0</v>
      </c>
      <c r="F174" s="34">
        <v>0</v>
      </c>
      <c r="G174" s="53">
        <v>0</v>
      </c>
      <c r="H174" s="34">
        <v>0</v>
      </c>
      <c r="I174" s="53">
        <v>0</v>
      </c>
      <c r="J174" s="34">
        <v>0</v>
      </c>
      <c r="K174" s="53">
        <v>0</v>
      </c>
      <c r="L174" s="34">
        <v>0</v>
      </c>
      <c r="M174" s="53">
        <v>0</v>
      </c>
      <c r="N174" s="153">
        <v>0</v>
      </c>
    </row>
    <row r="175" spans="1:14" ht="13.5" customHeight="1" x14ac:dyDescent="0.2">
      <c r="A175" s="4" t="s">
        <v>70</v>
      </c>
      <c r="B175" s="33" t="s">
        <v>334</v>
      </c>
      <c r="C175" s="59">
        <f>SUM(D175:CH175)</f>
        <v>156726329</v>
      </c>
      <c r="D175" s="35">
        <v>8153522</v>
      </c>
      <c r="E175" s="48">
        <v>72572807</v>
      </c>
      <c r="F175" s="35">
        <v>3000000</v>
      </c>
      <c r="G175" s="48">
        <v>300000</v>
      </c>
      <c r="H175" s="35">
        <v>3500000</v>
      </c>
      <c r="I175" s="48">
        <v>3500000</v>
      </c>
      <c r="J175" s="35">
        <v>1500000</v>
      </c>
      <c r="K175" s="48">
        <v>25000000</v>
      </c>
      <c r="L175" s="35">
        <v>25000000</v>
      </c>
      <c r="M175" s="48">
        <v>4200000</v>
      </c>
      <c r="N175" s="156">
        <v>10000000</v>
      </c>
    </row>
    <row r="176" spans="1:14" ht="13.5" customHeight="1" x14ac:dyDescent="0.2">
      <c r="A176" s="4" t="s">
        <v>71</v>
      </c>
      <c r="B176" s="42" t="s">
        <v>41</v>
      </c>
      <c r="C176" s="60">
        <f>SUM(D176:CH176)</f>
        <v>156781833</v>
      </c>
      <c r="D176" s="37">
        <f t="shared" ref="D176:N176" si="30">SUM(D174:D175)</f>
        <v>8209026</v>
      </c>
      <c r="E176" s="49">
        <f t="shared" si="30"/>
        <v>72572807</v>
      </c>
      <c r="F176" s="37">
        <f t="shared" si="30"/>
        <v>3000000</v>
      </c>
      <c r="G176" s="49">
        <f t="shared" si="30"/>
        <v>300000</v>
      </c>
      <c r="H176" s="37">
        <f t="shared" si="30"/>
        <v>3500000</v>
      </c>
      <c r="I176" s="49">
        <f t="shared" si="30"/>
        <v>3500000</v>
      </c>
      <c r="J176" s="37">
        <f t="shared" si="30"/>
        <v>1500000</v>
      </c>
      <c r="K176" s="49">
        <f t="shared" si="30"/>
        <v>25000000</v>
      </c>
      <c r="L176" s="37">
        <f t="shared" si="30"/>
        <v>25000000</v>
      </c>
      <c r="M176" s="49">
        <f t="shared" si="30"/>
        <v>4200000</v>
      </c>
      <c r="N176" s="157">
        <f t="shared" si="30"/>
        <v>10000000</v>
      </c>
    </row>
    <row r="177" spans="1:15" ht="13.5" customHeight="1" x14ac:dyDescent="0.2">
      <c r="A177" s="4" t="s">
        <v>72</v>
      </c>
      <c r="B177" s="45" t="s">
        <v>335</v>
      </c>
      <c r="C177" s="58">
        <f>SUM(D177:CH177)</f>
        <v>0</v>
      </c>
      <c r="D177" s="41">
        <v>0</v>
      </c>
      <c r="E177" s="50">
        <v>0</v>
      </c>
      <c r="F177" s="41">
        <v>0</v>
      </c>
      <c r="G177" s="50">
        <v>0</v>
      </c>
      <c r="H177" s="41">
        <v>0</v>
      </c>
      <c r="I177" s="50">
        <v>0</v>
      </c>
      <c r="J177" s="41">
        <v>0</v>
      </c>
      <c r="K177" s="50">
        <v>0</v>
      </c>
      <c r="L177" s="41">
        <v>0</v>
      </c>
      <c r="M177" s="50">
        <v>0</v>
      </c>
      <c r="N177" s="158">
        <v>0</v>
      </c>
    </row>
    <row r="178" spans="1:15" ht="26.25" thickBot="1" x14ac:dyDescent="0.25">
      <c r="A178" s="4" t="s">
        <v>73</v>
      </c>
      <c r="B178" s="184" t="s">
        <v>95</v>
      </c>
      <c r="C178" s="61">
        <f>SUM(D178:CH178)</f>
        <v>156781833</v>
      </c>
      <c r="D178" s="44">
        <f t="shared" ref="D178:N178" si="31">SUM(D176:D177)</f>
        <v>8209026</v>
      </c>
      <c r="E178" s="51">
        <f t="shared" si="31"/>
        <v>72572807</v>
      </c>
      <c r="F178" s="44">
        <f t="shared" si="31"/>
        <v>3000000</v>
      </c>
      <c r="G178" s="51">
        <f t="shared" si="31"/>
        <v>300000</v>
      </c>
      <c r="H178" s="44">
        <f t="shared" si="31"/>
        <v>3500000</v>
      </c>
      <c r="I178" s="51">
        <f t="shared" si="31"/>
        <v>3500000</v>
      </c>
      <c r="J178" s="44">
        <f t="shared" si="31"/>
        <v>1500000</v>
      </c>
      <c r="K178" s="51">
        <f t="shared" si="31"/>
        <v>25000000</v>
      </c>
      <c r="L178" s="44">
        <f t="shared" si="31"/>
        <v>25000000</v>
      </c>
      <c r="M178" s="51">
        <f t="shared" si="31"/>
        <v>4200000</v>
      </c>
      <c r="N178" s="162">
        <f t="shared" si="31"/>
        <v>10000000</v>
      </c>
    </row>
    <row r="179" spans="1:15" ht="13.5" customHeight="1" thickBot="1" x14ac:dyDescent="0.25">
      <c r="A179" s="4"/>
      <c r="B179" s="26"/>
      <c r="C179" s="76"/>
      <c r="D179" s="10"/>
      <c r="E179" s="10"/>
      <c r="F179" s="10"/>
      <c r="G179" s="10"/>
      <c r="H179" s="10"/>
      <c r="I179" s="10"/>
      <c r="J179" s="10"/>
      <c r="K179" s="10"/>
      <c r="L179" s="10"/>
      <c r="M179" s="10"/>
      <c r="N179" s="163"/>
    </row>
    <row r="180" spans="1:15" ht="13.5" customHeight="1" x14ac:dyDescent="0.2">
      <c r="A180" s="4"/>
      <c r="B180" s="25" t="str">
        <f>B33</f>
        <v>How Spending is Tracked</v>
      </c>
      <c r="C180" s="38" t="s">
        <v>31</v>
      </c>
      <c r="D180" s="119"/>
      <c r="E180" s="119"/>
      <c r="F180" s="119"/>
      <c r="G180" s="119"/>
      <c r="H180" s="119"/>
      <c r="I180" s="119"/>
      <c r="J180" s="119"/>
      <c r="K180" s="119"/>
      <c r="L180" s="119"/>
      <c r="M180" s="119"/>
      <c r="N180" s="133"/>
    </row>
    <row r="181" spans="1:15" ht="13.5" customHeight="1" thickBot="1" x14ac:dyDescent="0.25">
      <c r="A181" s="276" t="s">
        <v>74</v>
      </c>
      <c r="B181" s="72" t="str">
        <f>B34</f>
        <v>Database(s) through which expenditures are tracked</v>
      </c>
      <c r="C181" s="79" t="str">
        <f t="shared" ref="C181:N181" si="32">C34</f>
        <v>N/A</v>
      </c>
      <c r="D181" s="219" t="str">
        <f t="shared" si="32"/>
        <v>SCEIS</v>
      </c>
      <c r="E181" s="220" t="str">
        <f t="shared" si="32"/>
        <v>SCEIS</v>
      </c>
      <c r="F181" s="219" t="str">
        <f t="shared" si="32"/>
        <v>SCEIS</v>
      </c>
      <c r="G181" s="220" t="str">
        <f t="shared" si="32"/>
        <v>SCEIS</v>
      </c>
      <c r="H181" s="219" t="str">
        <f t="shared" si="32"/>
        <v>SCEIS</v>
      </c>
      <c r="I181" s="220" t="str">
        <f t="shared" si="32"/>
        <v>SCEIS</v>
      </c>
      <c r="J181" s="219" t="str">
        <f t="shared" si="32"/>
        <v>SCEIS</v>
      </c>
      <c r="K181" s="220" t="str">
        <f t="shared" si="32"/>
        <v>SCEIS</v>
      </c>
      <c r="L181" s="219" t="str">
        <f t="shared" si="32"/>
        <v>SCEIS</v>
      </c>
      <c r="M181" s="220" t="str">
        <f t="shared" si="32"/>
        <v>SCEIS</v>
      </c>
      <c r="N181" s="221" t="str">
        <f t="shared" si="32"/>
        <v>SCEIS</v>
      </c>
    </row>
    <row r="182" spans="1:15" ht="13.5" customHeight="1" thickBot="1" x14ac:dyDescent="0.25">
      <c r="B182" s="27"/>
      <c r="C182" s="18"/>
      <c r="D182" s="28"/>
      <c r="E182" s="28"/>
      <c r="F182" s="28"/>
      <c r="G182" s="28"/>
      <c r="H182" s="28"/>
      <c r="I182" s="28"/>
      <c r="J182" s="28"/>
      <c r="K182" s="28"/>
      <c r="L182" s="28"/>
      <c r="M182" s="28"/>
      <c r="N182" s="163"/>
    </row>
    <row r="183" spans="1:15" ht="25.5" x14ac:dyDescent="0.2">
      <c r="B183" s="29" t="s">
        <v>139</v>
      </c>
      <c r="C183" s="38" t="s">
        <v>31</v>
      </c>
      <c r="D183" s="119"/>
      <c r="E183" s="119"/>
      <c r="F183" s="119"/>
      <c r="G183" s="119"/>
      <c r="H183" s="119"/>
      <c r="I183" s="119"/>
      <c r="J183" s="119"/>
      <c r="K183" s="119"/>
      <c r="L183" s="119"/>
      <c r="M183" s="119"/>
      <c r="N183" s="133"/>
    </row>
    <row r="184" spans="1:15" ht="25.5" x14ac:dyDescent="0.2">
      <c r="A184" s="31" t="s">
        <v>75</v>
      </c>
      <c r="B184" s="33" t="str">
        <f>B37</f>
        <v>Funding Source</v>
      </c>
      <c r="C184" s="71" t="str">
        <f t="shared" ref="C184:N184" si="33">C153</f>
        <v>N/A</v>
      </c>
      <c r="D184" s="175" t="str">
        <f t="shared" si="33"/>
        <v>General Appropriations</v>
      </c>
      <c r="E184" s="176" t="str">
        <f t="shared" si="33"/>
        <v>State Appropriation</v>
      </c>
      <c r="F184" s="175" t="str">
        <f t="shared" si="33"/>
        <v>Enterprise Operations</v>
      </c>
      <c r="G184" s="176" t="str">
        <f t="shared" si="33"/>
        <v>Armory Operations</v>
      </c>
      <c r="H184" s="175" t="str">
        <f t="shared" si="33"/>
        <v>Emergency Operation Funds</v>
      </c>
      <c r="I184" s="176" t="str">
        <f t="shared" si="33"/>
        <v>State Capital Projects</v>
      </c>
      <c r="J184" s="175" t="str">
        <f t="shared" si="33"/>
        <v>Fixed Nuclear Facility (FNF)</v>
      </c>
      <c r="K184" s="176" t="str">
        <f t="shared" si="33"/>
        <v>Federal Army/Air Appropriation</v>
      </c>
      <c r="L184" s="175" t="str">
        <f t="shared" si="33"/>
        <v>Emergency Operations</v>
      </c>
      <c r="M184" s="176" t="str">
        <f t="shared" si="33"/>
        <v>Youth/Post Challenge</v>
      </c>
      <c r="N184" s="177" t="str">
        <f t="shared" si="33"/>
        <v>Federal Capital Projects</v>
      </c>
    </row>
    <row r="185" spans="1:15" ht="25.5" x14ac:dyDescent="0.2">
      <c r="A185" s="31" t="s">
        <v>76</v>
      </c>
      <c r="B185" s="33" t="str">
        <f>B38</f>
        <v>If funding source is multi-year grant, # of years, including this yr., remaining</v>
      </c>
      <c r="C185" s="71" t="str">
        <f>C38</f>
        <v>N/A</v>
      </c>
      <c r="D185" s="224" t="s">
        <v>34</v>
      </c>
      <c r="E185" s="186" t="s">
        <v>34</v>
      </c>
      <c r="F185" s="224" t="s">
        <v>34</v>
      </c>
      <c r="G185" s="186" t="s">
        <v>34</v>
      </c>
      <c r="H185" s="224" t="s">
        <v>34</v>
      </c>
      <c r="I185" s="186" t="s">
        <v>34</v>
      </c>
      <c r="J185" s="224" t="s">
        <v>34</v>
      </c>
      <c r="K185" s="186" t="s">
        <v>34</v>
      </c>
      <c r="L185" s="224" t="s">
        <v>34</v>
      </c>
      <c r="M185" s="186" t="s">
        <v>336</v>
      </c>
      <c r="N185" s="225" t="s">
        <v>34</v>
      </c>
    </row>
    <row r="186" spans="1:15" ht="63.75" x14ac:dyDescent="0.2">
      <c r="A186" s="4" t="s">
        <v>77</v>
      </c>
      <c r="B186" s="183" t="str">
        <f>B39</f>
        <v>External restrictions (from state/federal govt, grant issuer, etc.), if any, on how the agency can use the funds</v>
      </c>
      <c r="C186" s="80" t="str">
        <f>C39</f>
        <v>N/A</v>
      </c>
      <c r="D186" s="192" t="str">
        <f t="shared" ref="D186:N186" si="34">D39</f>
        <v>As designated by State Budget</v>
      </c>
      <c r="E186" s="193" t="str">
        <f t="shared" si="34"/>
        <v>As designated by State Budget</v>
      </c>
      <c r="F186" s="192" t="str">
        <f t="shared" si="34"/>
        <v>Can only be used to support Billeting and Dining operations</v>
      </c>
      <c r="G186" s="193" t="str">
        <f t="shared" si="34"/>
        <v>Can only be used for Armory support and maintenance</v>
      </c>
      <c r="H186" s="192" t="str">
        <f t="shared" si="34"/>
        <v>Can only be used for designated State emergencies</v>
      </c>
      <c r="I186" s="193" t="str">
        <f t="shared" si="34"/>
        <v>For State Capital projects as designated</v>
      </c>
      <c r="J186" s="192" t="str">
        <f t="shared" si="34"/>
        <v>Can only be used to support the FNF program</v>
      </c>
      <c r="K186" s="193" t="str">
        <f t="shared" si="34"/>
        <v>Restricted for use in support of and by language in the Cooperative Agreements</v>
      </c>
      <c r="L186" s="192" t="str">
        <f t="shared" si="34"/>
        <v>Restricted by language in the Federal Grants</v>
      </c>
      <c r="M186" s="193" t="str">
        <f t="shared" si="34"/>
        <v>Can only be used to support Youth Challenge Academy and Job Challenge operations</v>
      </c>
      <c r="N186" s="194" t="str">
        <f t="shared" si="34"/>
        <v>For State Capital projects as designated</v>
      </c>
    </row>
    <row r="187" spans="1:15" ht="331.5" x14ac:dyDescent="0.2">
      <c r="A187" s="31" t="s">
        <v>78</v>
      </c>
      <c r="B187" s="33" t="str">
        <f>B40</f>
        <v>State Funded Program Description in the General Appropriations Act</v>
      </c>
      <c r="C187" s="81" t="str">
        <f t="shared" ref="C187:N187" si="35">C171</f>
        <v>N/A</v>
      </c>
      <c r="D187" s="211" t="str">
        <f t="shared" si="35"/>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187" s="212" t="str">
        <f t="shared" si="35"/>
        <v xml:space="preserve">- Administration
- State Active Duty
- State Active Duty (Clothing or Uniforms)
- Emergency Preparedness
- 2014 Ice Storm
- 2015 Severe Flooding </v>
      </c>
      <c r="F187" s="211" t="str">
        <f t="shared" si="35"/>
        <v>- Enterprise Operations</v>
      </c>
      <c r="G187" s="212" t="str">
        <f t="shared" si="35"/>
        <v>- Armory Operations  (50% Federal/50% State)</v>
      </c>
      <c r="H187" s="211" t="str">
        <f t="shared" si="35"/>
        <v>- State Active Duty
- Emergency Preparedness</v>
      </c>
      <c r="I187" s="212" t="str">
        <f t="shared" si="35"/>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187" s="211" t="str">
        <f t="shared" si="35"/>
        <v xml:space="preserve"> - Emergency Preparedness</v>
      </c>
      <c r="K187" s="212" t="str">
        <f t="shared" si="35"/>
        <v>- Armory Operations (75% Federal/25% State)
- McEntire ANG Base</v>
      </c>
      <c r="L187" s="211" t="str">
        <f t="shared" si="35"/>
        <v xml:space="preserve"> - Emergency Preparedness</v>
      </c>
      <c r="M187" s="212" t="str">
        <f t="shared" si="35"/>
        <v xml:space="preserve">- Armory Operations (75% Federal/25% State)
- Administration </v>
      </c>
      <c r="N187" s="213" t="str">
        <f t="shared" si="35"/>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188" spans="1:15" ht="13.5" customHeight="1" x14ac:dyDescent="0.2">
      <c r="A188" s="31" t="s">
        <v>79</v>
      </c>
      <c r="B188" s="146" t="str">
        <f t="shared" ref="B188:M188" si="36">B178</f>
        <v xml:space="preserve">Total Appropriated and Authorized (i.e. allowed to spend) by end of 2017-18 (BUDGETED)  </v>
      </c>
      <c r="C188" s="60">
        <f t="shared" si="36"/>
        <v>156781833</v>
      </c>
      <c r="D188" s="37">
        <f t="shared" si="36"/>
        <v>8209026</v>
      </c>
      <c r="E188" s="49">
        <f t="shared" si="36"/>
        <v>72572807</v>
      </c>
      <c r="F188" s="37">
        <f t="shared" ref="F188:K188" si="37">F178</f>
        <v>3000000</v>
      </c>
      <c r="G188" s="49">
        <f t="shared" si="37"/>
        <v>300000</v>
      </c>
      <c r="H188" s="37">
        <f t="shared" ref="H188:I188" si="38">H178</f>
        <v>3500000</v>
      </c>
      <c r="I188" s="49">
        <f t="shared" si="38"/>
        <v>3500000</v>
      </c>
      <c r="J188" s="37">
        <f t="shared" si="37"/>
        <v>1500000</v>
      </c>
      <c r="K188" s="49">
        <f t="shared" si="37"/>
        <v>25000000</v>
      </c>
      <c r="L188" s="37">
        <f t="shared" si="36"/>
        <v>25000000</v>
      </c>
      <c r="M188" s="49">
        <f t="shared" si="36"/>
        <v>4200000</v>
      </c>
      <c r="N188" s="157">
        <f t="shared" ref="N188" si="39">N178</f>
        <v>10000000</v>
      </c>
    </row>
    <row r="189" spans="1:15" ht="25.5" x14ac:dyDescent="0.2">
      <c r="B189" s="33" t="str">
        <f>B42</f>
        <v>Prior to receiving these report guidelines, did the agency have a comprehensive strategic plan?</v>
      </c>
      <c r="C189" s="59" t="s">
        <v>18</v>
      </c>
      <c r="D189" s="34"/>
      <c r="E189" s="53"/>
      <c r="F189" s="34"/>
      <c r="G189" s="53"/>
      <c r="H189" s="34"/>
      <c r="I189" s="53"/>
      <c r="J189" s="34"/>
      <c r="K189" s="53"/>
      <c r="L189" s="34"/>
      <c r="M189" s="53"/>
      <c r="N189" s="153"/>
    </row>
    <row r="190" spans="1:15" s="130" customFormat="1" ht="25.5" x14ac:dyDescent="0.2">
      <c r="A190" s="277"/>
      <c r="B190" s="139" t="s">
        <v>146</v>
      </c>
      <c r="C190" s="137" t="s">
        <v>143</v>
      </c>
      <c r="D190" s="137" t="s">
        <v>143</v>
      </c>
      <c r="E190" s="137" t="s">
        <v>143</v>
      </c>
      <c r="F190" s="137" t="s">
        <v>143</v>
      </c>
      <c r="G190" s="137" t="s">
        <v>143</v>
      </c>
      <c r="H190" s="137" t="s">
        <v>143</v>
      </c>
      <c r="I190" s="137" t="s">
        <v>143</v>
      </c>
      <c r="J190" s="137" t="s">
        <v>143</v>
      </c>
      <c r="K190" s="137" t="s">
        <v>143</v>
      </c>
      <c r="L190" s="137" t="s">
        <v>143</v>
      </c>
      <c r="M190" s="137" t="s">
        <v>143</v>
      </c>
      <c r="N190" s="138" t="s">
        <v>143</v>
      </c>
    </row>
    <row r="191" spans="1:15" s="130" customFormat="1" ht="19.899999999999999" customHeight="1" x14ac:dyDescent="0.2">
      <c r="A191" s="277"/>
      <c r="B191" s="140" t="s">
        <v>147</v>
      </c>
      <c r="C191" s="167">
        <f t="shared" ref="C191:C197" si="40">SUM(D191:CH191)</f>
        <v>30031117</v>
      </c>
      <c r="D191" s="168">
        <v>2842812</v>
      </c>
      <c r="E191" s="169">
        <v>0</v>
      </c>
      <c r="F191" s="168">
        <v>0</v>
      </c>
      <c r="G191" s="169">
        <v>300000</v>
      </c>
      <c r="H191" s="168">
        <v>0</v>
      </c>
      <c r="I191" s="169">
        <v>3500000</v>
      </c>
      <c r="J191" s="168">
        <v>0</v>
      </c>
      <c r="K191" s="169">
        <v>10388305</v>
      </c>
      <c r="L191" s="168">
        <v>3000000</v>
      </c>
      <c r="M191" s="169">
        <v>0</v>
      </c>
      <c r="N191" s="170">
        <v>10000000</v>
      </c>
      <c r="O191" s="130">
        <v>0</v>
      </c>
    </row>
    <row r="192" spans="1:15" hidden="1" outlineLevel="1" x14ac:dyDescent="0.2">
      <c r="A192" s="4"/>
      <c r="B192" s="141" t="s">
        <v>148</v>
      </c>
      <c r="C192" s="56">
        <f t="shared" si="40"/>
        <v>0</v>
      </c>
      <c r="D192" s="34">
        <v>0</v>
      </c>
      <c r="E192" s="53">
        <v>0</v>
      </c>
      <c r="F192" s="34">
        <v>0</v>
      </c>
      <c r="G192" s="53">
        <v>0</v>
      </c>
      <c r="H192" s="34">
        <v>0</v>
      </c>
      <c r="I192" s="53">
        <v>0</v>
      </c>
      <c r="J192" s="34">
        <v>0</v>
      </c>
      <c r="K192" s="53">
        <v>0</v>
      </c>
      <c r="L192" s="34">
        <v>0</v>
      </c>
      <c r="M192" s="53">
        <v>0</v>
      </c>
      <c r="N192" s="153">
        <v>0</v>
      </c>
      <c r="O192" s="115">
        <v>0</v>
      </c>
    </row>
    <row r="193" spans="1:15" hidden="1" outlineLevel="1" x14ac:dyDescent="0.2">
      <c r="A193" s="4"/>
      <c r="B193" s="141" t="s">
        <v>149</v>
      </c>
      <c r="C193" s="56">
        <f t="shared" si="40"/>
        <v>0</v>
      </c>
      <c r="D193" s="34">
        <v>0</v>
      </c>
      <c r="E193" s="53">
        <v>0</v>
      </c>
      <c r="F193" s="34">
        <v>0</v>
      </c>
      <c r="G193" s="53">
        <v>0</v>
      </c>
      <c r="H193" s="34">
        <v>0</v>
      </c>
      <c r="I193" s="53">
        <v>0</v>
      </c>
      <c r="J193" s="34">
        <v>0</v>
      </c>
      <c r="K193" s="53">
        <v>0</v>
      </c>
      <c r="L193" s="34">
        <v>0</v>
      </c>
      <c r="M193" s="53">
        <v>0</v>
      </c>
      <c r="N193" s="153">
        <v>0</v>
      </c>
      <c r="O193" s="115">
        <v>0</v>
      </c>
    </row>
    <row r="194" spans="1:15" ht="25.5" hidden="1" outlineLevel="1" x14ac:dyDescent="0.2">
      <c r="A194" s="4"/>
      <c r="B194" s="141" t="s">
        <v>150</v>
      </c>
      <c r="C194" s="56">
        <f t="shared" si="40"/>
        <v>0</v>
      </c>
      <c r="D194" s="34">
        <v>0</v>
      </c>
      <c r="E194" s="53">
        <v>0</v>
      </c>
      <c r="F194" s="34">
        <v>0</v>
      </c>
      <c r="G194" s="53">
        <v>0</v>
      </c>
      <c r="H194" s="34">
        <v>0</v>
      </c>
      <c r="I194" s="53">
        <v>0</v>
      </c>
      <c r="J194" s="34">
        <v>0</v>
      </c>
      <c r="K194" s="53">
        <v>0</v>
      </c>
      <c r="L194" s="34">
        <v>0</v>
      </c>
      <c r="M194" s="53">
        <v>0</v>
      </c>
      <c r="N194" s="153">
        <v>0</v>
      </c>
      <c r="O194" s="115">
        <v>0</v>
      </c>
    </row>
    <row r="195" spans="1:15" ht="25.5" hidden="1" outlineLevel="1" x14ac:dyDescent="0.2">
      <c r="A195" s="4"/>
      <c r="B195" s="141" t="s">
        <v>151</v>
      </c>
      <c r="C195" s="56">
        <f t="shared" si="40"/>
        <v>0</v>
      </c>
      <c r="D195" s="34">
        <v>0</v>
      </c>
      <c r="E195" s="53">
        <v>0</v>
      </c>
      <c r="F195" s="34">
        <v>0</v>
      </c>
      <c r="G195" s="53">
        <v>0</v>
      </c>
      <c r="H195" s="34">
        <v>0</v>
      </c>
      <c r="I195" s="53">
        <v>0</v>
      </c>
      <c r="J195" s="34">
        <v>0</v>
      </c>
      <c r="K195" s="53">
        <v>0</v>
      </c>
      <c r="L195" s="34">
        <v>0</v>
      </c>
      <c r="M195" s="53">
        <v>0</v>
      </c>
      <c r="N195" s="153">
        <v>0</v>
      </c>
      <c r="O195" s="115">
        <v>0</v>
      </c>
    </row>
    <row r="196" spans="1:15" ht="38.25" hidden="1" outlineLevel="1" x14ac:dyDescent="0.2">
      <c r="A196" s="4"/>
      <c r="B196" s="141" t="s">
        <v>152</v>
      </c>
      <c r="C196" s="56">
        <f t="shared" si="40"/>
        <v>0</v>
      </c>
      <c r="D196" s="34">
        <v>0</v>
      </c>
      <c r="E196" s="53">
        <v>0</v>
      </c>
      <c r="F196" s="34">
        <v>0</v>
      </c>
      <c r="G196" s="53">
        <v>0</v>
      </c>
      <c r="H196" s="34">
        <v>0</v>
      </c>
      <c r="I196" s="53">
        <v>0</v>
      </c>
      <c r="J196" s="34">
        <v>0</v>
      </c>
      <c r="K196" s="53">
        <v>0</v>
      </c>
      <c r="L196" s="34">
        <v>0</v>
      </c>
      <c r="M196" s="53">
        <v>0</v>
      </c>
      <c r="N196" s="153">
        <v>0</v>
      </c>
      <c r="O196" s="115">
        <v>0</v>
      </c>
    </row>
    <row r="197" spans="1:15" ht="25.5" hidden="1" outlineLevel="1" x14ac:dyDescent="0.2">
      <c r="A197" s="4"/>
      <c r="B197" s="141" t="s">
        <v>153</v>
      </c>
      <c r="C197" s="56">
        <f t="shared" si="40"/>
        <v>0</v>
      </c>
      <c r="D197" s="34">
        <v>0</v>
      </c>
      <c r="E197" s="53">
        <v>0</v>
      </c>
      <c r="F197" s="34">
        <v>0</v>
      </c>
      <c r="G197" s="53">
        <v>0</v>
      </c>
      <c r="H197" s="34">
        <v>0</v>
      </c>
      <c r="I197" s="53">
        <v>0</v>
      </c>
      <c r="J197" s="34">
        <v>0</v>
      </c>
      <c r="K197" s="53">
        <v>0</v>
      </c>
      <c r="L197" s="34">
        <v>0</v>
      </c>
      <c r="M197" s="53">
        <v>0</v>
      </c>
      <c r="N197" s="153">
        <v>0</v>
      </c>
      <c r="O197" s="115">
        <v>0</v>
      </c>
    </row>
    <row r="198" spans="1:15" s="130" customFormat="1" collapsed="1" x14ac:dyDescent="0.2">
      <c r="A198" s="277"/>
      <c r="B198" s="139" t="s">
        <v>297</v>
      </c>
      <c r="C198" s="131" t="s">
        <v>143</v>
      </c>
      <c r="D198" s="131" t="s">
        <v>143</v>
      </c>
      <c r="E198" s="131" t="s">
        <v>143</v>
      </c>
      <c r="F198" s="131" t="s">
        <v>143</v>
      </c>
      <c r="G198" s="131" t="s">
        <v>143</v>
      </c>
      <c r="H198" s="131" t="s">
        <v>143</v>
      </c>
      <c r="I198" s="131" t="s">
        <v>143</v>
      </c>
      <c r="J198" s="131" t="s">
        <v>143</v>
      </c>
      <c r="K198" s="131" t="s">
        <v>143</v>
      </c>
      <c r="L198" s="131" t="s">
        <v>143</v>
      </c>
      <c r="M198" s="131" t="s">
        <v>143</v>
      </c>
      <c r="N198" s="135" t="s">
        <v>143</v>
      </c>
      <c r="O198" s="130" t="s">
        <v>143</v>
      </c>
    </row>
    <row r="199" spans="1:15" s="130" customFormat="1" ht="19.899999999999999" customHeight="1" x14ac:dyDescent="0.2">
      <c r="A199" s="277"/>
      <c r="B199" s="140" t="s">
        <v>155</v>
      </c>
      <c r="C199" s="167">
        <f>SUM(D199:CH199)</f>
        <v>4925130</v>
      </c>
      <c r="D199" s="168">
        <v>0</v>
      </c>
      <c r="E199" s="169">
        <v>0</v>
      </c>
      <c r="F199" s="168">
        <v>0</v>
      </c>
      <c r="G199" s="169">
        <v>0</v>
      </c>
      <c r="H199" s="168">
        <v>0</v>
      </c>
      <c r="I199" s="169">
        <v>0</v>
      </c>
      <c r="J199" s="168">
        <v>0</v>
      </c>
      <c r="K199" s="169">
        <v>4925130</v>
      </c>
      <c r="L199" s="168">
        <v>0</v>
      </c>
      <c r="M199" s="169">
        <v>0</v>
      </c>
      <c r="N199" s="170">
        <v>0</v>
      </c>
      <c r="O199" s="130">
        <v>0</v>
      </c>
    </row>
    <row r="200" spans="1:15" ht="25.5" hidden="1" outlineLevel="1" x14ac:dyDescent="0.2">
      <c r="A200" s="4"/>
      <c r="B200" s="141" t="s">
        <v>156</v>
      </c>
      <c r="C200" s="56">
        <f>SUM(D200:CH200)</f>
        <v>0</v>
      </c>
      <c r="D200" s="34">
        <v>0</v>
      </c>
      <c r="E200" s="53">
        <v>0</v>
      </c>
      <c r="F200" s="34">
        <v>0</v>
      </c>
      <c r="G200" s="53">
        <v>0</v>
      </c>
      <c r="H200" s="34">
        <v>0</v>
      </c>
      <c r="I200" s="53">
        <v>0</v>
      </c>
      <c r="J200" s="34">
        <v>0</v>
      </c>
      <c r="K200" s="53">
        <v>0</v>
      </c>
      <c r="L200" s="34">
        <v>0</v>
      </c>
      <c r="M200" s="53">
        <v>0</v>
      </c>
      <c r="N200" s="153">
        <v>0</v>
      </c>
      <c r="O200" s="115">
        <v>0</v>
      </c>
    </row>
    <row r="201" spans="1:15" ht="25.5" hidden="1" outlineLevel="1" x14ac:dyDescent="0.2">
      <c r="A201" s="4"/>
      <c r="B201" s="141" t="s">
        <v>157</v>
      </c>
      <c r="C201" s="56">
        <f>SUM(D201:CH201)</f>
        <v>0</v>
      </c>
      <c r="D201" s="34">
        <v>0</v>
      </c>
      <c r="E201" s="53">
        <v>0</v>
      </c>
      <c r="F201" s="34">
        <v>0</v>
      </c>
      <c r="G201" s="53">
        <v>0</v>
      </c>
      <c r="H201" s="34">
        <v>0</v>
      </c>
      <c r="I201" s="53">
        <v>0</v>
      </c>
      <c r="J201" s="34">
        <v>0</v>
      </c>
      <c r="K201" s="53">
        <v>0</v>
      </c>
      <c r="L201" s="34">
        <v>0</v>
      </c>
      <c r="M201" s="53">
        <v>0</v>
      </c>
      <c r="N201" s="153">
        <v>0</v>
      </c>
      <c r="O201" s="115">
        <v>0</v>
      </c>
    </row>
    <row r="202" spans="1:15" ht="38.25" hidden="1" outlineLevel="1" x14ac:dyDescent="0.2">
      <c r="A202" s="4"/>
      <c r="B202" s="141" t="s">
        <v>158</v>
      </c>
      <c r="C202" s="56">
        <f>SUM(D202:CH202)</f>
        <v>0</v>
      </c>
      <c r="D202" s="34">
        <v>0</v>
      </c>
      <c r="E202" s="53">
        <v>0</v>
      </c>
      <c r="F202" s="34">
        <v>0</v>
      </c>
      <c r="G202" s="53">
        <v>0</v>
      </c>
      <c r="H202" s="34">
        <v>0</v>
      </c>
      <c r="I202" s="53">
        <v>0</v>
      </c>
      <c r="J202" s="34">
        <v>0</v>
      </c>
      <c r="K202" s="53">
        <v>0</v>
      </c>
      <c r="L202" s="34">
        <v>0</v>
      </c>
      <c r="M202" s="53">
        <v>0</v>
      </c>
      <c r="N202" s="153">
        <v>0</v>
      </c>
      <c r="O202" s="115">
        <v>0</v>
      </c>
    </row>
    <row r="203" spans="1:15" ht="25.5" hidden="1" outlineLevel="1" x14ac:dyDescent="0.2">
      <c r="A203" s="4"/>
      <c r="B203" s="141" t="s">
        <v>159</v>
      </c>
      <c r="C203" s="56">
        <f>SUM(D203:CH203)</f>
        <v>0</v>
      </c>
      <c r="D203" s="34">
        <v>0</v>
      </c>
      <c r="E203" s="53">
        <v>0</v>
      </c>
      <c r="F203" s="34">
        <v>0</v>
      </c>
      <c r="G203" s="53">
        <v>0</v>
      </c>
      <c r="H203" s="34">
        <v>0</v>
      </c>
      <c r="I203" s="53">
        <v>0</v>
      </c>
      <c r="J203" s="34">
        <v>0</v>
      </c>
      <c r="K203" s="53">
        <v>0</v>
      </c>
      <c r="L203" s="34">
        <v>0</v>
      </c>
      <c r="M203" s="53">
        <v>0</v>
      </c>
      <c r="N203" s="153">
        <v>0</v>
      </c>
      <c r="O203" s="115">
        <v>0</v>
      </c>
    </row>
    <row r="204" spans="1:15" s="130" customFormat="1" ht="25.5" collapsed="1" x14ac:dyDescent="0.2">
      <c r="A204" s="277"/>
      <c r="B204" s="139" t="s">
        <v>298</v>
      </c>
      <c r="C204" s="131" t="s">
        <v>143</v>
      </c>
      <c r="D204" s="131" t="s">
        <v>143</v>
      </c>
      <c r="E204" s="131" t="s">
        <v>143</v>
      </c>
      <c r="F204" s="131" t="s">
        <v>143</v>
      </c>
      <c r="G204" s="131" t="s">
        <v>143</v>
      </c>
      <c r="H204" s="131" t="s">
        <v>143</v>
      </c>
      <c r="I204" s="131" t="s">
        <v>143</v>
      </c>
      <c r="J204" s="131" t="s">
        <v>143</v>
      </c>
      <c r="K204" s="131" t="s">
        <v>143</v>
      </c>
      <c r="L204" s="131" t="s">
        <v>143</v>
      </c>
      <c r="M204" s="131" t="s">
        <v>143</v>
      </c>
      <c r="N204" s="135" t="s">
        <v>143</v>
      </c>
      <c r="O204" s="130" t="s">
        <v>143</v>
      </c>
    </row>
    <row r="205" spans="1:15" s="130" customFormat="1" ht="19.899999999999999" customHeight="1" x14ac:dyDescent="0.2">
      <c r="A205" s="277"/>
      <c r="B205" s="140" t="s">
        <v>161</v>
      </c>
      <c r="C205" s="167">
        <f t="shared" ref="C205:C211" si="41">SUM(D205:CH205)</f>
        <v>5052127</v>
      </c>
      <c r="D205" s="168">
        <v>1754793</v>
      </c>
      <c r="E205" s="169">
        <v>0</v>
      </c>
      <c r="F205" s="168">
        <v>0</v>
      </c>
      <c r="G205" s="169">
        <v>0</v>
      </c>
      <c r="H205" s="168">
        <v>0</v>
      </c>
      <c r="I205" s="169">
        <v>0</v>
      </c>
      <c r="J205" s="168">
        <v>0</v>
      </c>
      <c r="K205" s="169">
        <v>3297334</v>
      </c>
      <c r="L205" s="168"/>
      <c r="M205" s="169">
        <v>0</v>
      </c>
      <c r="N205" s="170">
        <v>0</v>
      </c>
      <c r="O205" s="130">
        <v>0</v>
      </c>
    </row>
    <row r="206" spans="1:15" ht="25.5" hidden="1" outlineLevel="1" x14ac:dyDescent="0.2">
      <c r="A206" s="4"/>
      <c r="B206" s="141" t="s">
        <v>162</v>
      </c>
      <c r="C206" s="56">
        <f t="shared" si="41"/>
        <v>0</v>
      </c>
      <c r="D206" s="34">
        <v>0</v>
      </c>
      <c r="E206" s="53">
        <v>0</v>
      </c>
      <c r="F206" s="34">
        <v>0</v>
      </c>
      <c r="G206" s="53">
        <v>0</v>
      </c>
      <c r="H206" s="34">
        <v>0</v>
      </c>
      <c r="I206" s="53">
        <v>0</v>
      </c>
      <c r="J206" s="34">
        <v>0</v>
      </c>
      <c r="K206" s="53">
        <v>0</v>
      </c>
      <c r="L206" s="34">
        <v>0</v>
      </c>
      <c r="M206" s="53">
        <v>0</v>
      </c>
      <c r="N206" s="153">
        <v>0</v>
      </c>
      <c r="O206" s="115">
        <v>0</v>
      </c>
    </row>
    <row r="207" spans="1:15" ht="38.25" hidden="1" outlineLevel="1" x14ac:dyDescent="0.2">
      <c r="A207" s="4"/>
      <c r="B207" s="141" t="s">
        <v>163</v>
      </c>
      <c r="C207" s="56">
        <f t="shared" si="41"/>
        <v>0</v>
      </c>
      <c r="D207" s="34">
        <v>0</v>
      </c>
      <c r="E207" s="53">
        <v>0</v>
      </c>
      <c r="F207" s="34">
        <v>0</v>
      </c>
      <c r="G207" s="53">
        <v>0</v>
      </c>
      <c r="H207" s="34">
        <v>0</v>
      </c>
      <c r="I207" s="53">
        <v>0</v>
      </c>
      <c r="J207" s="34">
        <v>0</v>
      </c>
      <c r="K207" s="53">
        <v>0</v>
      </c>
      <c r="L207" s="34">
        <v>0</v>
      </c>
      <c r="M207" s="53">
        <v>0</v>
      </c>
      <c r="N207" s="153">
        <v>0</v>
      </c>
      <c r="O207" s="115">
        <v>0</v>
      </c>
    </row>
    <row r="208" spans="1:15" ht="25.5" hidden="1" outlineLevel="1" x14ac:dyDescent="0.2">
      <c r="A208" s="4"/>
      <c r="B208" s="141" t="s">
        <v>164</v>
      </c>
      <c r="C208" s="56">
        <f t="shared" si="41"/>
        <v>0</v>
      </c>
      <c r="D208" s="34">
        <v>0</v>
      </c>
      <c r="E208" s="53">
        <v>0</v>
      </c>
      <c r="F208" s="34">
        <v>0</v>
      </c>
      <c r="G208" s="53">
        <v>0</v>
      </c>
      <c r="H208" s="34">
        <v>0</v>
      </c>
      <c r="I208" s="53">
        <v>0</v>
      </c>
      <c r="J208" s="34">
        <v>0</v>
      </c>
      <c r="K208" s="53">
        <v>0</v>
      </c>
      <c r="L208" s="34">
        <v>0</v>
      </c>
      <c r="M208" s="53">
        <v>0</v>
      </c>
      <c r="N208" s="153">
        <v>0</v>
      </c>
      <c r="O208" s="115">
        <v>0</v>
      </c>
    </row>
    <row r="209" spans="1:15" hidden="1" outlineLevel="1" x14ac:dyDescent="0.2">
      <c r="A209" s="4"/>
      <c r="B209" s="141" t="s">
        <v>165</v>
      </c>
      <c r="C209" s="56">
        <f t="shared" si="41"/>
        <v>0</v>
      </c>
      <c r="D209" s="34">
        <v>0</v>
      </c>
      <c r="E209" s="53">
        <v>0</v>
      </c>
      <c r="F209" s="34">
        <v>0</v>
      </c>
      <c r="G209" s="53">
        <v>0</v>
      </c>
      <c r="H209" s="34">
        <v>0</v>
      </c>
      <c r="I209" s="53">
        <v>0</v>
      </c>
      <c r="J209" s="34">
        <v>0</v>
      </c>
      <c r="K209" s="53">
        <v>0</v>
      </c>
      <c r="L209" s="34">
        <v>0</v>
      </c>
      <c r="M209" s="53">
        <v>0</v>
      </c>
      <c r="N209" s="153">
        <v>0</v>
      </c>
      <c r="O209" s="115">
        <v>0</v>
      </c>
    </row>
    <row r="210" spans="1:15" hidden="1" outlineLevel="1" x14ac:dyDescent="0.2">
      <c r="A210" s="4"/>
      <c r="B210" s="141" t="s">
        <v>166</v>
      </c>
      <c r="C210" s="56">
        <f t="shared" si="41"/>
        <v>0</v>
      </c>
      <c r="D210" s="34">
        <v>0</v>
      </c>
      <c r="E210" s="53">
        <v>0</v>
      </c>
      <c r="F210" s="34">
        <v>0</v>
      </c>
      <c r="G210" s="53">
        <v>0</v>
      </c>
      <c r="H210" s="34">
        <v>0</v>
      </c>
      <c r="I210" s="53">
        <v>0</v>
      </c>
      <c r="J210" s="34">
        <v>0</v>
      </c>
      <c r="K210" s="53">
        <v>0</v>
      </c>
      <c r="L210" s="34">
        <v>0</v>
      </c>
      <c r="M210" s="53">
        <v>0</v>
      </c>
      <c r="N210" s="153">
        <v>0</v>
      </c>
      <c r="O210" s="115">
        <v>0</v>
      </c>
    </row>
    <row r="211" spans="1:15" ht="25.5" hidden="1" outlineLevel="1" x14ac:dyDescent="0.2">
      <c r="A211" s="4"/>
      <c r="B211" s="142" t="s">
        <v>167</v>
      </c>
      <c r="C211" s="98">
        <f t="shared" si="41"/>
        <v>0</v>
      </c>
      <c r="D211" s="37">
        <v>0</v>
      </c>
      <c r="E211" s="49">
        <v>0</v>
      </c>
      <c r="F211" s="37">
        <v>0</v>
      </c>
      <c r="G211" s="49">
        <v>0</v>
      </c>
      <c r="H211" s="37">
        <v>0</v>
      </c>
      <c r="I211" s="49">
        <v>0</v>
      </c>
      <c r="J211" s="37">
        <v>0</v>
      </c>
      <c r="K211" s="49">
        <v>0</v>
      </c>
      <c r="L211" s="37">
        <v>0</v>
      </c>
      <c r="M211" s="49">
        <v>0</v>
      </c>
      <c r="N211" s="157">
        <v>0</v>
      </c>
      <c r="O211" s="115">
        <v>0</v>
      </c>
    </row>
    <row r="212" spans="1:15" s="130" customFormat="1" ht="25.5" collapsed="1" x14ac:dyDescent="0.2">
      <c r="A212" s="277"/>
      <c r="B212" s="139" t="s">
        <v>168</v>
      </c>
      <c r="C212" s="131" t="s">
        <v>143</v>
      </c>
      <c r="D212" s="131" t="s">
        <v>143</v>
      </c>
      <c r="E212" s="131" t="s">
        <v>143</v>
      </c>
      <c r="F212" s="131" t="s">
        <v>143</v>
      </c>
      <c r="G212" s="131" t="s">
        <v>143</v>
      </c>
      <c r="H212" s="131" t="s">
        <v>143</v>
      </c>
      <c r="I212" s="131" t="s">
        <v>143</v>
      </c>
      <c r="J212" s="131" t="s">
        <v>143</v>
      </c>
      <c r="K212" s="131" t="s">
        <v>143</v>
      </c>
      <c r="L212" s="131" t="s">
        <v>143</v>
      </c>
      <c r="M212" s="131" t="s">
        <v>143</v>
      </c>
      <c r="N212" s="135" t="s">
        <v>143</v>
      </c>
      <c r="O212" s="130" t="s">
        <v>143</v>
      </c>
    </row>
    <row r="213" spans="1:15" s="130" customFormat="1" ht="25.5" x14ac:dyDescent="0.2">
      <c r="A213" s="277"/>
      <c r="B213" s="140" t="s">
        <v>169</v>
      </c>
      <c r="C213" s="167">
        <f t="shared" ref="C213:C226" si="42">SUM(D213:CH213)</f>
        <v>13009143</v>
      </c>
      <c r="D213" s="168">
        <v>1510443</v>
      </c>
      <c r="E213" s="169"/>
      <c r="F213" s="168">
        <v>0</v>
      </c>
      <c r="G213" s="169">
        <v>0</v>
      </c>
      <c r="H213" s="168">
        <v>3500000</v>
      </c>
      <c r="I213" s="169">
        <v>0</v>
      </c>
      <c r="J213" s="168">
        <v>500000</v>
      </c>
      <c r="K213" s="169">
        <v>698700</v>
      </c>
      <c r="L213" s="168">
        <v>6800000</v>
      </c>
      <c r="M213" s="169">
        <v>0</v>
      </c>
      <c r="N213" s="170">
        <v>0</v>
      </c>
      <c r="O213" s="130">
        <v>0</v>
      </c>
    </row>
    <row r="214" spans="1:15" ht="25.5" hidden="1" outlineLevel="1" x14ac:dyDescent="0.2">
      <c r="A214" s="4"/>
      <c r="B214" s="141" t="s">
        <v>174</v>
      </c>
      <c r="C214" s="56">
        <f t="shared" si="42"/>
        <v>0</v>
      </c>
      <c r="D214" s="34">
        <v>0</v>
      </c>
      <c r="E214" s="53">
        <v>0</v>
      </c>
      <c r="F214" s="34">
        <v>0</v>
      </c>
      <c r="G214" s="53">
        <v>0</v>
      </c>
      <c r="H214" s="34">
        <v>0</v>
      </c>
      <c r="I214" s="53">
        <v>0</v>
      </c>
      <c r="J214" s="34">
        <v>0</v>
      </c>
      <c r="K214" s="53">
        <v>0</v>
      </c>
      <c r="L214" s="34">
        <v>0</v>
      </c>
      <c r="M214" s="53">
        <v>0</v>
      </c>
      <c r="N214" s="153">
        <v>0</v>
      </c>
      <c r="O214" s="115">
        <v>0</v>
      </c>
    </row>
    <row r="215" spans="1:15" ht="25.5" hidden="1" outlineLevel="1" x14ac:dyDescent="0.2">
      <c r="A215" s="4"/>
      <c r="B215" s="141" t="s">
        <v>175</v>
      </c>
      <c r="C215" s="56">
        <f t="shared" si="42"/>
        <v>0</v>
      </c>
      <c r="D215" s="34">
        <v>0</v>
      </c>
      <c r="E215" s="53">
        <v>0</v>
      </c>
      <c r="F215" s="34">
        <v>0</v>
      </c>
      <c r="G215" s="53">
        <v>0</v>
      </c>
      <c r="H215" s="34">
        <v>0</v>
      </c>
      <c r="I215" s="53">
        <v>0</v>
      </c>
      <c r="J215" s="34">
        <v>0</v>
      </c>
      <c r="K215" s="53">
        <v>0</v>
      </c>
      <c r="L215" s="34">
        <v>0</v>
      </c>
      <c r="M215" s="53">
        <v>0</v>
      </c>
      <c r="N215" s="153">
        <v>0</v>
      </c>
      <c r="O215" s="115">
        <v>0</v>
      </c>
    </row>
    <row r="216" spans="1:15" ht="25.5" hidden="1" outlineLevel="1" x14ac:dyDescent="0.2">
      <c r="A216" s="4"/>
      <c r="B216" s="141" t="s">
        <v>176</v>
      </c>
      <c r="C216" s="56">
        <f t="shared" si="42"/>
        <v>0</v>
      </c>
      <c r="D216" s="34">
        <v>0</v>
      </c>
      <c r="E216" s="53">
        <v>0</v>
      </c>
      <c r="F216" s="34">
        <v>0</v>
      </c>
      <c r="G216" s="53">
        <v>0</v>
      </c>
      <c r="H216" s="34">
        <v>0</v>
      </c>
      <c r="I216" s="53">
        <v>0</v>
      </c>
      <c r="J216" s="34">
        <v>0</v>
      </c>
      <c r="K216" s="53">
        <v>0</v>
      </c>
      <c r="L216" s="34">
        <v>0</v>
      </c>
      <c r="M216" s="53">
        <v>0</v>
      </c>
      <c r="N216" s="153">
        <v>0</v>
      </c>
      <c r="O216" s="115">
        <v>0</v>
      </c>
    </row>
    <row r="217" spans="1:15" ht="25.5" hidden="1" outlineLevel="1" x14ac:dyDescent="0.2">
      <c r="A217" s="4"/>
      <c r="B217" s="141" t="s">
        <v>177</v>
      </c>
      <c r="C217" s="56">
        <f t="shared" si="42"/>
        <v>0</v>
      </c>
      <c r="D217" s="34">
        <v>0</v>
      </c>
      <c r="E217" s="53">
        <v>0</v>
      </c>
      <c r="F217" s="34">
        <v>0</v>
      </c>
      <c r="G217" s="53">
        <v>0</v>
      </c>
      <c r="H217" s="34">
        <v>0</v>
      </c>
      <c r="I217" s="53">
        <v>0</v>
      </c>
      <c r="J217" s="34">
        <v>0</v>
      </c>
      <c r="K217" s="53">
        <v>0</v>
      </c>
      <c r="L217" s="34">
        <v>0</v>
      </c>
      <c r="M217" s="53">
        <v>0</v>
      </c>
      <c r="N217" s="153">
        <v>0</v>
      </c>
      <c r="O217" s="115">
        <v>0</v>
      </c>
    </row>
    <row r="218" spans="1:15" ht="25.5" hidden="1" outlineLevel="1" x14ac:dyDescent="0.2">
      <c r="A218" s="4"/>
      <c r="B218" s="141" t="s">
        <v>178</v>
      </c>
      <c r="C218" s="56">
        <f t="shared" si="42"/>
        <v>0</v>
      </c>
      <c r="D218" s="34">
        <v>0</v>
      </c>
      <c r="E218" s="53">
        <v>0</v>
      </c>
      <c r="F218" s="34">
        <v>0</v>
      </c>
      <c r="G218" s="53">
        <v>0</v>
      </c>
      <c r="H218" s="34">
        <v>0</v>
      </c>
      <c r="I218" s="53">
        <v>0</v>
      </c>
      <c r="J218" s="34">
        <v>0</v>
      </c>
      <c r="K218" s="53">
        <v>0</v>
      </c>
      <c r="L218" s="34">
        <v>0</v>
      </c>
      <c r="M218" s="53">
        <v>0</v>
      </c>
      <c r="N218" s="153">
        <v>0</v>
      </c>
      <c r="O218" s="115">
        <v>0</v>
      </c>
    </row>
    <row r="219" spans="1:15" ht="25.5" hidden="1" outlineLevel="1" x14ac:dyDescent="0.2">
      <c r="A219" s="4"/>
      <c r="B219" s="141" t="s">
        <v>179</v>
      </c>
      <c r="C219" s="56">
        <f t="shared" si="42"/>
        <v>0</v>
      </c>
      <c r="D219" s="34">
        <v>0</v>
      </c>
      <c r="E219" s="53">
        <v>0</v>
      </c>
      <c r="F219" s="34">
        <v>0</v>
      </c>
      <c r="G219" s="53">
        <v>0</v>
      </c>
      <c r="H219" s="34">
        <v>0</v>
      </c>
      <c r="I219" s="53">
        <v>0</v>
      </c>
      <c r="J219" s="34">
        <v>0</v>
      </c>
      <c r="K219" s="53">
        <v>0</v>
      </c>
      <c r="L219" s="34">
        <v>0</v>
      </c>
      <c r="M219" s="53">
        <v>0</v>
      </c>
      <c r="N219" s="153">
        <v>0</v>
      </c>
      <c r="O219" s="115">
        <v>0</v>
      </c>
    </row>
    <row r="220" spans="1:15" hidden="1" outlineLevel="1" x14ac:dyDescent="0.2">
      <c r="A220" s="4"/>
      <c r="B220" s="141" t="s">
        <v>180</v>
      </c>
      <c r="C220" s="56">
        <f t="shared" si="42"/>
        <v>0</v>
      </c>
      <c r="D220" s="34">
        <v>0</v>
      </c>
      <c r="E220" s="53">
        <v>0</v>
      </c>
      <c r="F220" s="34">
        <v>0</v>
      </c>
      <c r="G220" s="53">
        <v>0</v>
      </c>
      <c r="H220" s="34">
        <v>0</v>
      </c>
      <c r="I220" s="53">
        <v>0</v>
      </c>
      <c r="J220" s="34">
        <v>0</v>
      </c>
      <c r="K220" s="53">
        <v>0</v>
      </c>
      <c r="L220" s="34">
        <v>0</v>
      </c>
      <c r="M220" s="53">
        <v>0</v>
      </c>
      <c r="N220" s="153">
        <v>0</v>
      </c>
      <c r="O220" s="115">
        <v>0</v>
      </c>
    </row>
    <row r="221" spans="1:15" hidden="1" outlineLevel="1" x14ac:dyDescent="0.2">
      <c r="A221" s="4"/>
      <c r="B221" s="141" t="s">
        <v>181</v>
      </c>
      <c r="C221" s="56">
        <f t="shared" si="42"/>
        <v>0</v>
      </c>
      <c r="D221" s="34">
        <v>0</v>
      </c>
      <c r="E221" s="53">
        <v>0</v>
      </c>
      <c r="F221" s="34">
        <v>0</v>
      </c>
      <c r="G221" s="53">
        <v>0</v>
      </c>
      <c r="H221" s="34">
        <v>0</v>
      </c>
      <c r="I221" s="53">
        <v>0</v>
      </c>
      <c r="J221" s="34">
        <v>0</v>
      </c>
      <c r="K221" s="53">
        <v>0</v>
      </c>
      <c r="L221" s="34">
        <v>0</v>
      </c>
      <c r="M221" s="53">
        <v>0</v>
      </c>
      <c r="N221" s="153">
        <v>0</v>
      </c>
      <c r="O221" s="115">
        <v>0</v>
      </c>
    </row>
    <row r="222" spans="1:15" ht="25.5" hidden="1" outlineLevel="1" x14ac:dyDescent="0.2">
      <c r="A222" s="4"/>
      <c r="B222" s="141" t="s">
        <v>182</v>
      </c>
      <c r="C222" s="56">
        <f t="shared" si="42"/>
        <v>0</v>
      </c>
      <c r="D222" s="34">
        <v>0</v>
      </c>
      <c r="E222" s="53">
        <v>0</v>
      </c>
      <c r="F222" s="34">
        <v>0</v>
      </c>
      <c r="G222" s="53">
        <v>0</v>
      </c>
      <c r="H222" s="34">
        <v>0</v>
      </c>
      <c r="I222" s="53">
        <v>0</v>
      </c>
      <c r="J222" s="34">
        <v>0</v>
      </c>
      <c r="K222" s="53">
        <v>0</v>
      </c>
      <c r="L222" s="34">
        <v>0</v>
      </c>
      <c r="M222" s="53">
        <v>0</v>
      </c>
      <c r="N222" s="153">
        <v>0</v>
      </c>
      <c r="O222" s="115">
        <v>0</v>
      </c>
    </row>
    <row r="223" spans="1:15" s="130" customFormat="1" ht="19.899999999999999" customHeight="1" collapsed="1" x14ac:dyDescent="0.2">
      <c r="A223" s="277"/>
      <c r="B223" s="143" t="s">
        <v>170</v>
      </c>
      <c r="C223" s="167">
        <f t="shared" si="42"/>
        <v>2100000</v>
      </c>
      <c r="D223" s="168">
        <v>0</v>
      </c>
      <c r="E223" s="169">
        <v>0</v>
      </c>
      <c r="F223" s="168">
        <v>0</v>
      </c>
      <c r="G223" s="169">
        <v>0</v>
      </c>
      <c r="H223" s="168">
        <v>0</v>
      </c>
      <c r="I223" s="169">
        <v>0</v>
      </c>
      <c r="J223" s="168">
        <v>500000</v>
      </c>
      <c r="K223" s="169">
        <v>0</v>
      </c>
      <c r="L223" s="168">
        <v>1600000</v>
      </c>
      <c r="M223" s="169">
        <v>0</v>
      </c>
      <c r="N223" s="170">
        <v>0</v>
      </c>
      <c r="O223" s="130">
        <v>0</v>
      </c>
    </row>
    <row r="224" spans="1:15" hidden="1" outlineLevel="1" x14ac:dyDescent="0.2">
      <c r="A224" s="4"/>
      <c r="B224" s="141" t="s">
        <v>171</v>
      </c>
      <c r="C224" s="56">
        <f t="shared" si="42"/>
        <v>0</v>
      </c>
      <c r="D224" s="34">
        <v>0</v>
      </c>
      <c r="E224" s="53">
        <v>0</v>
      </c>
      <c r="F224" s="34">
        <v>0</v>
      </c>
      <c r="G224" s="53">
        <v>0</v>
      </c>
      <c r="H224" s="34">
        <v>0</v>
      </c>
      <c r="I224" s="53">
        <v>0</v>
      </c>
      <c r="J224" s="34">
        <v>0</v>
      </c>
      <c r="K224" s="53">
        <v>0</v>
      </c>
      <c r="L224" s="34">
        <v>0</v>
      </c>
      <c r="M224" s="53">
        <v>0</v>
      </c>
      <c r="N224" s="153">
        <v>0</v>
      </c>
      <c r="O224" s="115">
        <v>0</v>
      </c>
    </row>
    <row r="225" spans="1:15" hidden="1" outlineLevel="1" x14ac:dyDescent="0.2">
      <c r="A225" s="4"/>
      <c r="B225" s="141" t="s">
        <v>172</v>
      </c>
      <c r="C225" s="56">
        <f t="shared" si="42"/>
        <v>0</v>
      </c>
      <c r="D225" s="34">
        <v>0</v>
      </c>
      <c r="E225" s="53">
        <v>0</v>
      </c>
      <c r="F225" s="34">
        <v>0</v>
      </c>
      <c r="G225" s="53">
        <v>0</v>
      </c>
      <c r="H225" s="34">
        <v>0</v>
      </c>
      <c r="I225" s="53">
        <v>0</v>
      </c>
      <c r="J225" s="34">
        <v>0</v>
      </c>
      <c r="K225" s="53">
        <v>0</v>
      </c>
      <c r="L225" s="34">
        <v>0</v>
      </c>
      <c r="M225" s="53">
        <v>0</v>
      </c>
      <c r="N225" s="153">
        <v>0</v>
      </c>
      <c r="O225" s="115">
        <v>0</v>
      </c>
    </row>
    <row r="226" spans="1:15" ht="25.5" hidden="1" outlineLevel="1" x14ac:dyDescent="0.2">
      <c r="A226" s="4"/>
      <c r="B226" s="142" t="s">
        <v>173</v>
      </c>
      <c r="C226" s="98">
        <f t="shared" si="42"/>
        <v>0</v>
      </c>
      <c r="D226" s="37">
        <v>0</v>
      </c>
      <c r="E226" s="49">
        <v>0</v>
      </c>
      <c r="F226" s="37">
        <v>0</v>
      </c>
      <c r="G226" s="49">
        <v>0</v>
      </c>
      <c r="H226" s="37">
        <v>0</v>
      </c>
      <c r="I226" s="49">
        <v>0</v>
      </c>
      <c r="J226" s="37">
        <v>0</v>
      </c>
      <c r="K226" s="49">
        <v>0</v>
      </c>
      <c r="L226" s="37">
        <v>0</v>
      </c>
      <c r="M226" s="49">
        <v>0</v>
      </c>
      <c r="N226" s="157">
        <v>0</v>
      </c>
      <c r="O226" s="115">
        <v>0</v>
      </c>
    </row>
    <row r="227" spans="1:15" s="130" customFormat="1" ht="25.5" collapsed="1" x14ac:dyDescent="0.2">
      <c r="A227" s="277"/>
      <c r="B227" s="139" t="s">
        <v>183</v>
      </c>
      <c r="C227" s="131" t="s">
        <v>143</v>
      </c>
      <c r="D227" s="131" t="s">
        <v>143</v>
      </c>
      <c r="E227" s="131" t="s">
        <v>143</v>
      </c>
      <c r="F227" s="131" t="s">
        <v>143</v>
      </c>
      <c r="G227" s="131" t="s">
        <v>143</v>
      </c>
      <c r="H227" s="131" t="s">
        <v>143</v>
      </c>
      <c r="I227" s="131" t="s">
        <v>143</v>
      </c>
      <c r="J227" s="131" t="s">
        <v>143</v>
      </c>
      <c r="K227" s="131" t="s">
        <v>143</v>
      </c>
      <c r="L227" s="131" t="s">
        <v>143</v>
      </c>
      <c r="M227" s="131" t="s">
        <v>143</v>
      </c>
      <c r="N227" s="135" t="s">
        <v>143</v>
      </c>
      <c r="O227" s="130" t="s">
        <v>143</v>
      </c>
    </row>
    <row r="228" spans="1:15" s="130" customFormat="1" ht="19.899999999999999" customHeight="1" x14ac:dyDescent="0.2">
      <c r="A228" s="277"/>
      <c r="B228" s="140" t="s">
        <v>184</v>
      </c>
      <c r="C228" s="167">
        <f t="shared" ref="C228:C259" si="43">SUM(D228:CH228)</f>
        <v>112734</v>
      </c>
      <c r="D228" s="168">
        <v>112734</v>
      </c>
      <c r="E228" s="169">
        <v>0</v>
      </c>
      <c r="F228" s="168">
        <v>0</v>
      </c>
      <c r="G228" s="169">
        <v>0</v>
      </c>
      <c r="H228" s="168">
        <v>0</v>
      </c>
      <c r="I228" s="169">
        <v>0</v>
      </c>
      <c r="J228" s="168">
        <v>0</v>
      </c>
      <c r="K228" s="169">
        <v>0</v>
      </c>
      <c r="L228" s="168">
        <v>0</v>
      </c>
      <c r="M228" s="169">
        <v>0</v>
      </c>
      <c r="N228" s="170">
        <v>0</v>
      </c>
      <c r="O228" s="130">
        <v>0</v>
      </c>
    </row>
    <row r="229" spans="1:15" ht="25.5" hidden="1" outlineLevel="1" x14ac:dyDescent="0.2">
      <c r="A229" s="4"/>
      <c r="B229" s="141" t="s">
        <v>192</v>
      </c>
      <c r="C229" s="56">
        <f t="shared" si="43"/>
        <v>0</v>
      </c>
      <c r="D229" s="34">
        <v>0</v>
      </c>
      <c r="E229" s="53">
        <v>0</v>
      </c>
      <c r="F229" s="34">
        <v>0</v>
      </c>
      <c r="G229" s="53">
        <v>0</v>
      </c>
      <c r="H229" s="34">
        <v>0</v>
      </c>
      <c r="I229" s="53">
        <v>0</v>
      </c>
      <c r="J229" s="34">
        <v>0</v>
      </c>
      <c r="K229" s="53">
        <v>0</v>
      </c>
      <c r="L229" s="34">
        <v>0</v>
      </c>
      <c r="M229" s="53">
        <v>0</v>
      </c>
      <c r="N229" s="153">
        <v>0</v>
      </c>
      <c r="O229" s="115">
        <v>0</v>
      </c>
    </row>
    <row r="230" spans="1:15" ht="25.5" hidden="1" outlineLevel="1" x14ac:dyDescent="0.2">
      <c r="A230" s="4"/>
      <c r="B230" s="141" t="s">
        <v>193</v>
      </c>
      <c r="C230" s="56">
        <f t="shared" si="43"/>
        <v>0</v>
      </c>
      <c r="D230" s="34">
        <v>0</v>
      </c>
      <c r="E230" s="53">
        <v>0</v>
      </c>
      <c r="F230" s="34">
        <v>0</v>
      </c>
      <c r="G230" s="53">
        <v>0</v>
      </c>
      <c r="H230" s="34">
        <v>0</v>
      </c>
      <c r="I230" s="53">
        <v>0</v>
      </c>
      <c r="J230" s="34">
        <v>0</v>
      </c>
      <c r="K230" s="53">
        <v>0</v>
      </c>
      <c r="L230" s="34">
        <v>0</v>
      </c>
      <c r="M230" s="53">
        <v>0</v>
      </c>
      <c r="N230" s="153">
        <v>0</v>
      </c>
      <c r="O230" s="115">
        <v>0</v>
      </c>
    </row>
    <row r="231" spans="1:15" ht="25.5" hidden="1" outlineLevel="1" x14ac:dyDescent="0.2">
      <c r="A231" s="4"/>
      <c r="B231" s="141" t="s">
        <v>194</v>
      </c>
      <c r="C231" s="56">
        <f t="shared" si="43"/>
        <v>0</v>
      </c>
      <c r="D231" s="34">
        <v>0</v>
      </c>
      <c r="E231" s="53">
        <v>0</v>
      </c>
      <c r="F231" s="34">
        <v>0</v>
      </c>
      <c r="G231" s="53">
        <v>0</v>
      </c>
      <c r="H231" s="34">
        <v>0</v>
      </c>
      <c r="I231" s="53">
        <v>0</v>
      </c>
      <c r="J231" s="34">
        <v>0</v>
      </c>
      <c r="K231" s="53">
        <v>0</v>
      </c>
      <c r="L231" s="34">
        <v>0</v>
      </c>
      <c r="M231" s="53">
        <v>0</v>
      </c>
      <c r="N231" s="153">
        <v>0</v>
      </c>
      <c r="O231" s="115">
        <v>0</v>
      </c>
    </row>
    <row r="232" spans="1:15" ht="25.5" hidden="1" outlineLevel="1" x14ac:dyDescent="0.2">
      <c r="A232" s="4"/>
      <c r="B232" s="141" t="s">
        <v>195</v>
      </c>
      <c r="C232" s="56">
        <f t="shared" si="43"/>
        <v>0</v>
      </c>
      <c r="D232" s="34">
        <v>0</v>
      </c>
      <c r="E232" s="53">
        <v>0</v>
      </c>
      <c r="F232" s="34">
        <v>0</v>
      </c>
      <c r="G232" s="53">
        <v>0</v>
      </c>
      <c r="H232" s="34">
        <v>0</v>
      </c>
      <c r="I232" s="53">
        <v>0</v>
      </c>
      <c r="J232" s="34">
        <v>0</v>
      </c>
      <c r="K232" s="53">
        <v>0</v>
      </c>
      <c r="L232" s="34">
        <v>0</v>
      </c>
      <c r="M232" s="53">
        <v>0</v>
      </c>
      <c r="N232" s="153">
        <v>0</v>
      </c>
      <c r="O232" s="115">
        <v>0</v>
      </c>
    </row>
    <row r="233" spans="1:15" ht="25.5" hidden="1" outlineLevel="1" x14ac:dyDescent="0.2">
      <c r="A233" s="4"/>
      <c r="B233" s="141" t="s">
        <v>196</v>
      </c>
      <c r="C233" s="56">
        <f t="shared" si="43"/>
        <v>0</v>
      </c>
      <c r="D233" s="34">
        <v>0</v>
      </c>
      <c r="E233" s="53">
        <v>0</v>
      </c>
      <c r="F233" s="34">
        <v>0</v>
      </c>
      <c r="G233" s="53">
        <v>0</v>
      </c>
      <c r="H233" s="34">
        <v>0</v>
      </c>
      <c r="I233" s="53">
        <v>0</v>
      </c>
      <c r="J233" s="34">
        <v>0</v>
      </c>
      <c r="K233" s="53">
        <v>0</v>
      </c>
      <c r="L233" s="34">
        <v>0</v>
      </c>
      <c r="M233" s="53">
        <v>0</v>
      </c>
      <c r="N233" s="153">
        <v>0</v>
      </c>
      <c r="O233" s="115">
        <v>0</v>
      </c>
    </row>
    <row r="234" spans="1:15" s="130" customFormat="1" ht="19.899999999999999" customHeight="1" collapsed="1" x14ac:dyDescent="0.2">
      <c r="A234" s="277"/>
      <c r="B234" s="143" t="s">
        <v>185</v>
      </c>
      <c r="C234" s="167">
        <f t="shared" si="43"/>
        <v>377529</v>
      </c>
      <c r="D234" s="168">
        <v>377529</v>
      </c>
      <c r="E234" s="169">
        <v>0</v>
      </c>
      <c r="F234" s="168">
        <v>0</v>
      </c>
      <c r="G234" s="169">
        <v>0</v>
      </c>
      <c r="H234" s="168">
        <v>0</v>
      </c>
      <c r="I234" s="169">
        <v>0</v>
      </c>
      <c r="J234" s="168">
        <v>0</v>
      </c>
      <c r="K234" s="169">
        <v>0</v>
      </c>
      <c r="L234" s="168">
        <v>0</v>
      </c>
      <c r="M234" s="169">
        <v>0</v>
      </c>
      <c r="N234" s="170">
        <v>0</v>
      </c>
      <c r="O234" s="130">
        <v>0</v>
      </c>
    </row>
    <row r="235" spans="1:15" ht="25.5" hidden="1" outlineLevel="1" x14ac:dyDescent="0.2">
      <c r="A235" s="4"/>
      <c r="B235" s="141" t="s">
        <v>197</v>
      </c>
      <c r="C235" s="56">
        <f t="shared" si="43"/>
        <v>0</v>
      </c>
      <c r="D235" s="34">
        <v>0</v>
      </c>
      <c r="E235" s="53">
        <v>0</v>
      </c>
      <c r="F235" s="34">
        <v>0</v>
      </c>
      <c r="G235" s="53">
        <v>0</v>
      </c>
      <c r="H235" s="34">
        <v>0</v>
      </c>
      <c r="I235" s="53">
        <v>0</v>
      </c>
      <c r="J235" s="34">
        <v>0</v>
      </c>
      <c r="K235" s="53">
        <v>0</v>
      </c>
      <c r="L235" s="34">
        <v>0</v>
      </c>
      <c r="M235" s="53">
        <v>0</v>
      </c>
      <c r="N235" s="153">
        <v>0</v>
      </c>
      <c r="O235" s="115">
        <v>0</v>
      </c>
    </row>
    <row r="236" spans="1:15" hidden="1" outlineLevel="1" x14ac:dyDescent="0.2">
      <c r="A236" s="4"/>
      <c r="B236" s="141" t="s">
        <v>198</v>
      </c>
      <c r="C236" s="56">
        <f t="shared" si="43"/>
        <v>0</v>
      </c>
      <c r="D236" s="34">
        <v>0</v>
      </c>
      <c r="E236" s="53">
        <v>0</v>
      </c>
      <c r="F236" s="34">
        <v>0</v>
      </c>
      <c r="G236" s="53">
        <v>0</v>
      </c>
      <c r="H236" s="34">
        <v>0</v>
      </c>
      <c r="I236" s="53">
        <v>0</v>
      </c>
      <c r="J236" s="34">
        <v>0</v>
      </c>
      <c r="K236" s="53">
        <v>0</v>
      </c>
      <c r="L236" s="34">
        <v>0</v>
      </c>
      <c r="M236" s="53">
        <v>0</v>
      </c>
      <c r="N236" s="153">
        <v>0</v>
      </c>
      <c r="O236" s="115">
        <v>0</v>
      </c>
    </row>
    <row r="237" spans="1:15" hidden="1" outlineLevel="1" x14ac:dyDescent="0.2">
      <c r="A237" s="4"/>
      <c r="B237" s="141" t="s">
        <v>199</v>
      </c>
      <c r="C237" s="56">
        <f t="shared" si="43"/>
        <v>0</v>
      </c>
      <c r="D237" s="34">
        <v>0</v>
      </c>
      <c r="E237" s="53">
        <v>0</v>
      </c>
      <c r="F237" s="34">
        <v>0</v>
      </c>
      <c r="G237" s="53">
        <v>0</v>
      </c>
      <c r="H237" s="34">
        <v>0</v>
      </c>
      <c r="I237" s="53">
        <v>0</v>
      </c>
      <c r="J237" s="34">
        <v>0</v>
      </c>
      <c r="K237" s="53">
        <v>0</v>
      </c>
      <c r="L237" s="34">
        <v>0</v>
      </c>
      <c r="M237" s="53">
        <v>0</v>
      </c>
      <c r="N237" s="153">
        <v>0</v>
      </c>
      <c r="O237" s="115">
        <v>0</v>
      </c>
    </row>
    <row r="238" spans="1:15" hidden="1" outlineLevel="1" x14ac:dyDescent="0.2">
      <c r="A238" s="4"/>
      <c r="B238" s="141" t="s">
        <v>200</v>
      </c>
      <c r="C238" s="56">
        <f t="shared" si="43"/>
        <v>0</v>
      </c>
      <c r="D238" s="34">
        <v>0</v>
      </c>
      <c r="E238" s="53">
        <v>0</v>
      </c>
      <c r="F238" s="34">
        <v>0</v>
      </c>
      <c r="G238" s="53">
        <v>0</v>
      </c>
      <c r="H238" s="34">
        <v>0</v>
      </c>
      <c r="I238" s="53">
        <v>0</v>
      </c>
      <c r="J238" s="34">
        <v>0</v>
      </c>
      <c r="K238" s="53">
        <v>0</v>
      </c>
      <c r="L238" s="34">
        <v>0</v>
      </c>
      <c r="M238" s="53">
        <v>0</v>
      </c>
      <c r="N238" s="153">
        <v>0</v>
      </c>
      <c r="O238" s="115">
        <v>0</v>
      </c>
    </row>
    <row r="239" spans="1:15" s="130" customFormat="1" ht="19.899999999999999" customHeight="1" collapsed="1" x14ac:dyDescent="0.2">
      <c r="A239" s="277"/>
      <c r="B239" s="143" t="s">
        <v>186</v>
      </c>
      <c r="C239" s="167">
        <f t="shared" si="43"/>
        <v>351143</v>
      </c>
      <c r="D239" s="168">
        <v>51143</v>
      </c>
      <c r="E239" s="169">
        <v>0</v>
      </c>
      <c r="F239" s="168">
        <v>0</v>
      </c>
      <c r="G239" s="169">
        <v>0</v>
      </c>
      <c r="H239" s="168">
        <v>0</v>
      </c>
      <c r="I239" s="169">
        <v>0</v>
      </c>
      <c r="J239" s="168">
        <v>0</v>
      </c>
      <c r="K239" s="169">
        <v>300000</v>
      </c>
      <c r="L239" s="168">
        <v>0</v>
      </c>
      <c r="M239" s="169">
        <v>0</v>
      </c>
      <c r="N239" s="170">
        <v>0</v>
      </c>
      <c r="O239" s="130">
        <v>0</v>
      </c>
    </row>
    <row r="240" spans="1:15" hidden="1" outlineLevel="1" x14ac:dyDescent="0.2">
      <c r="A240" s="4"/>
      <c r="B240" s="141" t="s">
        <v>201</v>
      </c>
      <c r="C240" s="56">
        <f t="shared" si="43"/>
        <v>0</v>
      </c>
      <c r="D240" s="34">
        <v>0</v>
      </c>
      <c r="E240" s="53">
        <v>0</v>
      </c>
      <c r="F240" s="34">
        <v>0</v>
      </c>
      <c r="G240" s="53">
        <v>0</v>
      </c>
      <c r="H240" s="34">
        <v>0</v>
      </c>
      <c r="I240" s="53">
        <v>0</v>
      </c>
      <c r="J240" s="34">
        <v>0</v>
      </c>
      <c r="K240" s="53">
        <v>0</v>
      </c>
      <c r="L240" s="34">
        <v>0</v>
      </c>
      <c r="M240" s="53">
        <v>0</v>
      </c>
      <c r="N240" s="153">
        <v>0</v>
      </c>
      <c r="O240" s="115">
        <v>0</v>
      </c>
    </row>
    <row r="241" spans="1:15" ht="25.5" hidden="1" outlineLevel="1" x14ac:dyDescent="0.2">
      <c r="A241" s="4"/>
      <c r="B241" s="141" t="s">
        <v>202</v>
      </c>
      <c r="C241" s="56">
        <f t="shared" si="43"/>
        <v>0</v>
      </c>
      <c r="D241" s="34">
        <v>0</v>
      </c>
      <c r="E241" s="53">
        <v>0</v>
      </c>
      <c r="F241" s="34">
        <v>0</v>
      </c>
      <c r="G241" s="53">
        <v>0</v>
      </c>
      <c r="H241" s="34">
        <v>0</v>
      </c>
      <c r="I241" s="53">
        <v>0</v>
      </c>
      <c r="J241" s="34">
        <v>0</v>
      </c>
      <c r="K241" s="53">
        <v>0</v>
      </c>
      <c r="L241" s="34">
        <v>0</v>
      </c>
      <c r="M241" s="53">
        <v>0</v>
      </c>
      <c r="N241" s="153">
        <v>0</v>
      </c>
      <c r="O241" s="115">
        <v>0</v>
      </c>
    </row>
    <row r="242" spans="1:15" ht="25.5" hidden="1" outlineLevel="1" x14ac:dyDescent="0.2">
      <c r="A242" s="4"/>
      <c r="B242" s="141" t="s">
        <v>203</v>
      </c>
      <c r="C242" s="56">
        <f t="shared" si="43"/>
        <v>0</v>
      </c>
      <c r="D242" s="34">
        <v>0</v>
      </c>
      <c r="E242" s="53">
        <v>0</v>
      </c>
      <c r="F242" s="34">
        <v>0</v>
      </c>
      <c r="G242" s="53">
        <v>0</v>
      </c>
      <c r="H242" s="34">
        <v>0</v>
      </c>
      <c r="I242" s="53">
        <v>0</v>
      </c>
      <c r="J242" s="34">
        <v>0</v>
      </c>
      <c r="K242" s="53">
        <v>0</v>
      </c>
      <c r="L242" s="34">
        <v>0</v>
      </c>
      <c r="M242" s="53">
        <v>0</v>
      </c>
      <c r="N242" s="153">
        <v>0</v>
      </c>
      <c r="O242" s="115">
        <v>0</v>
      </c>
    </row>
    <row r="243" spans="1:15" hidden="1" outlineLevel="1" x14ac:dyDescent="0.2">
      <c r="A243" s="4"/>
      <c r="B243" s="141" t="s">
        <v>204</v>
      </c>
      <c r="C243" s="56">
        <f t="shared" si="43"/>
        <v>0</v>
      </c>
      <c r="D243" s="34">
        <v>0</v>
      </c>
      <c r="E243" s="53">
        <v>0</v>
      </c>
      <c r="F243" s="34">
        <v>0</v>
      </c>
      <c r="G243" s="53">
        <v>0</v>
      </c>
      <c r="H243" s="34">
        <v>0</v>
      </c>
      <c r="I243" s="53">
        <v>0</v>
      </c>
      <c r="J243" s="34">
        <v>0</v>
      </c>
      <c r="K243" s="53">
        <v>0</v>
      </c>
      <c r="L243" s="34">
        <v>0</v>
      </c>
      <c r="M243" s="53">
        <v>0</v>
      </c>
      <c r="N243" s="153">
        <v>0</v>
      </c>
      <c r="O243" s="115">
        <v>0</v>
      </c>
    </row>
    <row r="244" spans="1:15" ht="38.25" hidden="1" outlineLevel="1" x14ac:dyDescent="0.2">
      <c r="A244" s="4"/>
      <c r="B244" s="141" t="s">
        <v>205</v>
      </c>
      <c r="C244" s="56">
        <f t="shared" si="43"/>
        <v>0</v>
      </c>
      <c r="D244" s="34">
        <v>0</v>
      </c>
      <c r="E244" s="53">
        <v>0</v>
      </c>
      <c r="F244" s="34">
        <v>0</v>
      </c>
      <c r="G244" s="53">
        <v>0</v>
      </c>
      <c r="H244" s="34">
        <v>0</v>
      </c>
      <c r="I244" s="53">
        <v>0</v>
      </c>
      <c r="J244" s="34">
        <v>0</v>
      </c>
      <c r="K244" s="53">
        <v>0</v>
      </c>
      <c r="L244" s="34">
        <v>0</v>
      </c>
      <c r="M244" s="53">
        <v>0</v>
      </c>
      <c r="N244" s="153">
        <v>0</v>
      </c>
      <c r="O244" s="115">
        <v>0</v>
      </c>
    </row>
    <row r="245" spans="1:15" s="130" customFormat="1" ht="19.899999999999999" customHeight="1" collapsed="1" x14ac:dyDescent="0.2">
      <c r="A245" s="277"/>
      <c r="B245" s="143" t="s">
        <v>187</v>
      </c>
      <c r="C245" s="167">
        <f t="shared" si="43"/>
        <v>5200000</v>
      </c>
      <c r="D245" s="168">
        <v>1000000</v>
      </c>
      <c r="E245" s="169"/>
      <c r="F245" s="168">
        <v>0</v>
      </c>
      <c r="G245" s="169">
        <v>0</v>
      </c>
      <c r="H245" s="168">
        <v>0</v>
      </c>
      <c r="I245" s="169">
        <v>0</v>
      </c>
      <c r="J245" s="168">
        <v>0</v>
      </c>
      <c r="K245" s="169">
        <v>0</v>
      </c>
      <c r="L245" s="168">
        <v>0</v>
      </c>
      <c r="M245" s="169">
        <v>4200000</v>
      </c>
      <c r="N245" s="170">
        <v>0</v>
      </c>
      <c r="O245" s="130">
        <v>0</v>
      </c>
    </row>
    <row r="246" spans="1:15" hidden="1" outlineLevel="1" x14ac:dyDescent="0.2">
      <c r="A246" s="4"/>
      <c r="B246" s="141" t="s">
        <v>206</v>
      </c>
      <c r="C246" s="56">
        <f t="shared" si="43"/>
        <v>0</v>
      </c>
      <c r="D246" s="34">
        <v>0</v>
      </c>
      <c r="E246" s="53">
        <v>0</v>
      </c>
      <c r="F246" s="34">
        <v>0</v>
      </c>
      <c r="G246" s="53">
        <v>0</v>
      </c>
      <c r="H246" s="34">
        <v>0</v>
      </c>
      <c r="I246" s="53">
        <v>0</v>
      </c>
      <c r="J246" s="34">
        <v>0</v>
      </c>
      <c r="K246" s="53">
        <v>0</v>
      </c>
      <c r="L246" s="34">
        <v>0</v>
      </c>
      <c r="M246" s="53">
        <v>0</v>
      </c>
      <c r="N246" s="153">
        <v>0</v>
      </c>
      <c r="O246" s="115">
        <v>0</v>
      </c>
    </row>
    <row r="247" spans="1:15" ht="25.5" hidden="1" outlineLevel="1" x14ac:dyDescent="0.2">
      <c r="A247" s="4"/>
      <c r="B247" s="141" t="s">
        <v>207</v>
      </c>
      <c r="C247" s="56">
        <f t="shared" si="43"/>
        <v>0</v>
      </c>
      <c r="D247" s="34">
        <v>0</v>
      </c>
      <c r="E247" s="53">
        <v>0</v>
      </c>
      <c r="F247" s="34">
        <v>0</v>
      </c>
      <c r="G247" s="53">
        <v>0</v>
      </c>
      <c r="H247" s="34">
        <v>0</v>
      </c>
      <c r="I247" s="53">
        <v>0</v>
      </c>
      <c r="J247" s="34">
        <v>0</v>
      </c>
      <c r="K247" s="53">
        <v>0</v>
      </c>
      <c r="L247" s="34">
        <v>0</v>
      </c>
      <c r="M247" s="53">
        <v>0</v>
      </c>
      <c r="N247" s="153">
        <v>0</v>
      </c>
      <c r="O247" s="115">
        <v>0</v>
      </c>
    </row>
    <row r="248" spans="1:15" ht="25.5" hidden="1" outlineLevel="1" x14ac:dyDescent="0.2">
      <c r="A248" s="4"/>
      <c r="B248" s="141" t="s">
        <v>208</v>
      </c>
      <c r="C248" s="56">
        <f t="shared" si="43"/>
        <v>0</v>
      </c>
      <c r="D248" s="34">
        <v>0</v>
      </c>
      <c r="E248" s="53">
        <v>0</v>
      </c>
      <c r="F248" s="34">
        <v>0</v>
      </c>
      <c r="G248" s="53">
        <v>0</v>
      </c>
      <c r="H248" s="34">
        <v>0</v>
      </c>
      <c r="I248" s="53">
        <v>0</v>
      </c>
      <c r="J248" s="34">
        <v>0</v>
      </c>
      <c r="K248" s="53">
        <v>0</v>
      </c>
      <c r="L248" s="34">
        <v>0</v>
      </c>
      <c r="M248" s="53">
        <v>0</v>
      </c>
      <c r="N248" s="153">
        <v>0</v>
      </c>
      <c r="O248" s="115">
        <v>0</v>
      </c>
    </row>
    <row r="249" spans="1:15" hidden="1" outlineLevel="1" x14ac:dyDescent="0.2">
      <c r="A249" s="4"/>
      <c r="B249" s="141" t="s">
        <v>209</v>
      </c>
      <c r="C249" s="56">
        <f t="shared" si="43"/>
        <v>0</v>
      </c>
      <c r="D249" s="34">
        <v>0</v>
      </c>
      <c r="E249" s="53">
        <v>0</v>
      </c>
      <c r="F249" s="34">
        <v>0</v>
      </c>
      <c r="G249" s="53">
        <v>0</v>
      </c>
      <c r="H249" s="34">
        <v>0</v>
      </c>
      <c r="I249" s="53">
        <v>0</v>
      </c>
      <c r="J249" s="34">
        <v>0</v>
      </c>
      <c r="K249" s="53">
        <v>0</v>
      </c>
      <c r="L249" s="34">
        <v>0</v>
      </c>
      <c r="M249" s="53">
        <v>0</v>
      </c>
      <c r="N249" s="153">
        <v>0</v>
      </c>
      <c r="O249" s="115">
        <v>0</v>
      </c>
    </row>
    <row r="250" spans="1:15" s="130" customFormat="1" ht="19.899999999999999" customHeight="1" collapsed="1" x14ac:dyDescent="0.2">
      <c r="A250" s="277"/>
      <c r="B250" s="143" t="s">
        <v>188</v>
      </c>
      <c r="C250" s="167">
        <f t="shared" si="43"/>
        <v>351143</v>
      </c>
      <c r="D250" s="168">
        <v>351143</v>
      </c>
      <c r="E250" s="169"/>
      <c r="F250" s="168">
        <v>0</v>
      </c>
      <c r="G250" s="169">
        <v>0</v>
      </c>
      <c r="H250" s="168">
        <v>0</v>
      </c>
      <c r="I250" s="169">
        <v>0</v>
      </c>
      <c r="J250" s="168">
        <v>0</v>
      </c>
      <c r="K250" s="169">
        <v>0</v>
      </c>
      <c r="L250" s="168">
        <v>0</v>
      </c>
      <c r="M250" s="169">
        <v>0</v>
      </c>
      <c r="N250" s="170">
        <v>0</v>
      </c>
      <c r="O250" s="130">
        <v>0</v>
      </c>
    </row>
    <row r="251" spans="1:15" ht="25.5" hidden="1" outlineLevel="1" x14ac:dyDescent="0.2">
      <c r="A251" s="4"/>
      <c r="B251" s="141" t="s">
        <v>210</v>
      </c>
      <c r="C251" s="56">
        <f t="shared" si="43"/>
        <v>0</v>
      </c>
      <c r="D251" s="34">
        <v>0</v>
      </c>
      <c r="E251" s="53">
        <v>0</v>
      </c>
      <c r="F251" s="34">
        <v>0</v>
      </c>
      <c r="G251" s="53">
        <v>0</v>
      </c>
      <c r="H251" s="34">
        <v>0</v>
      </c>
      <c r="I251" s="53">
        <v>0</v>
      </c>
      <c r="J251" s="34">
        <v>0</v>
      </c>
      <c r="K251" s="53">
        <v>0</v>
      </c>
      <c r="L251" s="34">
        <v>0</v>
      </c>
      <c r="M251" s="53">
        <v>0</v>
      </c>
      <c r="N251" s="153">
        <v>0</v>
      </c>
      <c r="O251" s="115">
        <v>0</v>
      </c>
    </row>
    <row r="252" spans="1:15" ht="25.5" hidden="1" outlineLevel="1" x14ac:dyDescent="0.2">
      <c r="A252" s="4"/>
      <c r="B252" s="141" t="s">
        <v>211</v>
      </c>
      <c r="C252" s="56">
        <f t="shared" si="43"/>
        <v>0</v>
      </c>
      <c r="D252" s="34">
        <v>0</v>
      </c>
      <c r="E252" s="53">
        <v>0</v>
      </c>
      <c r="F252" s="34">
        <v>0</v>
      </c>
      <c r="G252" s="53">
        <v>0</v>
      </c>
      <c r="H252" s="34">
        <v>0</v>
      </c>
      <c r="I252" s="53">
        <v>0</v>
      </c>
      <c r="J252" s="34">
        <v>0</v>
      </c>
      <c r="K252" s="53">
        <v>0</v>
      </c>
      <c r="L252" s="34">
        <v>0</v>
      </c>
      <c r="M252" s="53">
        <v>0</v>
      </c>
      <c r="N252" s="153">
        <v>0</v>
      </c>
      <c r="O252" s="115">
        <v>0</v>
      </c>
    </row>
    <row r="253" spans="1:15" ht="25.5" hidden="1" outlineLevel="1" x14ac:dyDescent="0.2">
      <c r="A253" s="4"/>
      <c r="B253" s="141" t="s">
        <v>212</v>
      </c>
      <c r="C253" s="56">
        <f t="shared" si="43"/>
        <v>0</v>
      </c>
      <c r="D253" s="34">
        <v>0</v>
      </c>
      <c r="E253" s="53">
        <v>0</v>
      </c>
      <c r="F253" s="34">
        <v>0</v>
      </c>
      <c r="G253" s="53">
        <v>0</v>
      </c>
      <c r="H253" s="34">
        <v>0</v>
      </c>
      <c r="I253" s="53">
        <v>0</v>
      </c>
      <c r="J253" s="34">
        <v>0</v>
      </c>
      <c r="K253" s="53">
        <v>0</v>
      </c>
      <c r="L253" s="34">
        <v>0</v>
      </c>
      <c r="M253" s="53">
        <v>0</v>
      </c>
      <c r="N253" s="153">
        <v>0</v>
      </c>
      <c r="O253" s="115">
        <v>0</v>
      </c>
    </row>
    <row r="254" spans="1:15" ht="25.5" hidden="1" outlineLevel="1" x14ac:dyDescent="0.2">
      <c r="A254" s="4"/>
      <c r="B254" s="141" t="s">
        <v>213</v>
      </c>
      <c r="C254" s="56">
        <f t="shared" si="43"/>
        <v>0</v>
      </c>
      <c r="D254" s="34">
        <v>0</v>
      </c>
      <c r="E254" s="53">
        <v>0</v>
      </c>
      <c r="F254" s="34">
        <v>0</v>
      </c>
      <c r="G254" s="53">
        <v>0</v>
      </c>
      <c r="H254" s="34">
        <v>0</v>
      </c>
      <c r="I254" s="53">
        <v>0</v>
      </c>
      <c r="J254" s="34">
        <v>0</v>
      </c>
      <c r="K254" s="53">
        <v>0</v>
      </c>
      <c r="L254" s="34">
        <v>0</v>
      </c>
      <c r="M254" s="53">
        <v>0</v>
      </c>
      <c r="N254" s="153">
        <v>0</v>
      </c>
      <c r="O254" s="115">
        <v>0</v>
      </c>
    </row>
    <row r="255" spans="1:15" ht="25.5" hidden="1" outlineLevel="1" x14ac:dyDescent="0.2">
      <c r="A255" s="4"/>
      <c r="B255" s="141" t="s">
        <v>214</v>
      </c>
      <c r="C255" s="56">
        <f t="shared" si="43"/>
        <v>0</v>
      </c>
      <c r="D255" s="34">
        <v>0</v>
      </c>
      <c r="E255" s="53">
        <v>0</v>
      </c>
      <c r="F255" s="34">
        <v>0</v>
      </c>
      <c r="G255" s="53">
        <v>0</v>
      </c>
      <c r="H255" s="34">
        <v>0</v>
      </c>
      <c r="I255" s="53">
        <v>0</v>
      </c>
      <c r="J255" s="34">
        <v>0</v>
      </c>
      <c r="K255" s="53">
        <v>0</v>
      </c>
      <c r="L255" s="34">
        <v>0</v>
      </c>
      <c r="M255" s="53">
        <v>0</v>
      </c>
      <c r="N255" s="153">
        <v>0</v>
      </c>
      <c r="O255" s="115">
        <v>0</v>
      </c>
    </row>
    <row r="256" spans="1:15" hidden="1" outlineLevel="1" x14ac:dyDescent="0.2">
      <c r="A256" s="4"/>
      <c r="B256" s="141" t="s">
        <v>215</v>
      </c>
      <c r="C256" s="56">
        <f t="shared" si="43"/>
        <v>0</v>
      </c>
      <c r="D256" s="34">
        <v>0</v>
      </c>
      <c r="E256" s="53">
        <v>0</v>
      </c>
      <c r="F256" s="34">
        <v>0</v>
      </c>
      <c r="G256" s="53">
        <v>0</v>
      </c>
      <c r="H256" s="34">
        <v>0</v>
      </c>
      <c r="I256" s="53">
        <v>0</v>
      </c>
      <c r="J256" s="34">
        <v>0</v>
      </c>
      <c r="K256" s="53">
        <v>0</v>
      </c>
      <c r="L256" s="34">
        <v>0</v>
      </c>
      <c r="M256" s="53">
        <v>0</v>
      </c>
      <c r="N256" s="153">
        <v>0</v>
      </c>
      <c r="O256" s="115">
        <v>0</v>
      </c>
    </row>
    <row r="257" spans="1:15" ht="25.5" hidden="1" outlineLevel="1" x14ac:dyDescent="0.2">
      <c r="A257" s="4"/>
      <c r="B257" s="141" t="s">
        <v>216</v>
      </c>
      <c r="C257" s="56">
        <f t="shared" si="43"/>
        <v>0</v>
      </c>
      <c r="D257" s="34">
        <v>0</v>
      </c>
      <c r="E257" s="53">
        <v>0</v>
      </c>
      <c r="F257" s="34">
        <v>0</v>
      </c>
      <c r="G257" s="53">
        <v>0</v>
      </c>
      <c r="H257" s="34">
        <v>0</v>
      </c>
      <c r="I257" s="53">
        <v>0</v>
      </c>
      <c r="J257" s="34">
        <v>0</v>
      </c>
      <c r="K257" s="53">
        <v>0</v>
      </c>
      <c r="L257" s="34">
        <v>0</v>
      </c>
      <c r="M257" s="53">
        <v>0</v>
      </c>
      <c r="N257" s="153">
        <v>0</v>
      </c>
      <c r="O257" s="115">
        <v>0</v>
      </c>
    </row>
    <row r="258" spans="1:15" s="130" customFormat="1" ht="25.5" collapsed="1" x14ac:dyDescent="0.2">
      <c r="A258" s="277"/>
      <c r="B258" s="143" t="s">
        <v>189</v>
      </c>
      <c r="C258" s="167">
        <f t="shared" si="43"/>
        <v>86723950</v>
      </c>
      <c r="D258" s="168">
        <v>51143</v>
      </c>
      <c r="E258" s="169">
        <v>72572807</v>
      </c>
      <c r="F258" s="168">
        <v>0</v>
      </c>
      <c r="G258" s="169">
        <v>0</v>
      </c>
      <c r="H258" s="168"/>
      <c r="I258" s="169">
        <v>0</v>
      </c>
      <c r="J258" s="168">
        <v>500000</v>
      </c>
      <c r="K258" s="169">
        <v>0</v>
      </c>
      <c r="L258" s="195">
        <v>13600000</v>
      </c>
      <c r="M258" s="169">
        <v>0</v>
      </c>
      <c r="N258" s="170">
        <v>0</v>
      </c>
      <c r="O258" s="130">
        <v>0</v>
      </c>
    </row>
    <row r="259" spans="1:15" ht="25.5" hidden="1" outlineLevel="1" x14ac:dyDescent="0.2">
      <c r="A259" s="4"/>
      <c r="B259" s="141" t="s">
        <v>217</v>
      </c>
      <c r="C259" s="56">
        <f t="shared" si="43"/>
        <v>0</v>
      </c>
      <c r="D259" s="34">
        <v>0</v>
      </c>
      <c r="E259" s="53">
        <v>0</v>
      </c>
      <c r="F259" s="34">
        <v>0</v>
      </c>
      <c r="G259" s="53">
        <v>0</v>
      </c>
      <c r="H259" s="34">
        <v>0</v>
      </c>
      <c r="I259" s="53">
        <v>0</v>
      </c>
      <c r="J259" s="34">
        <v>0</v>
      </c>
      <c r="K259" s="53">
        <v>0</v>
      </c>
      <c r="L259" s="34">
        <v>0</v>
      </c>
      <c r="M259" s="53">
        <v>0</v>
      </c>
      <c r="N259" s="153">
        <v>0</v>
      </c>
      <c r="O259" s="115">
        <v>0</v>
      </c>
    </row>
    <row r="260" spans="1:15" ht="25.5" hidden="1" outlineLevel="1" x14ac:dyDescent="0.2">
      <c r="A260" s="4"/>
      <c r="B260" s="141" t="s">
        <v>218</v>
      </c>
      <c r="C260" s="56">
        <f t="shared" ref="C260:C277" si="44">SUM(D260:CH260)</f>
        <v>0</v>
      </c>
      <c r="D260" s="34">
        <v>0</v>
      </c>
      <c r="E260" s="53">
        <v>0</v>
      </c>
      <c r="F260" s="34">
        <v>0</v>
      </c>
      <c r="G260" s="53">
        <v>0</v>
      </c>
      <c r="H260" s="34">
        <v>0</v>
      </c>
      <c r="I260" s="53">
        <v>0</v>
      </c>
      <c r="J260" s="34">
        <v>0</v>
      </c>
      <c r="K260" s="53">
        <v>0</v>
      </c>
      <c r="L260" s="34">
        <v>0</v>
      </c>
      <c r="M260" s="53">
        <v>0</v>
      </c>
      <c r="N260" s="153">
        <v>0</v>
      </c>
      <c r="O260" s="115">
        <v>0</v>
      </c>
    </row>
    <row r="261" spans="1:15" s="130" customFormat="1" ht="25.5" collapsed="1" x14ac:dyDescent="0.2">
      <c r="A261" s="277"/>
      <c r="B261" s="143" t="s">
        <v>190</v>
      </c>
      <c r="C261" s="167">
        <f t="shared" si="44"/>
        <v>3238285</v>
      </c>
      <c r="D261" s="168">
        <v>51143</v>
      </c>
      <c r="E261" s="169">
        <v>0</v>
      </c>
      <c r="F261" s="168">
        <v>0</v>
      </c>
      <c r="G261" s="169">
        <v>0</v>
      </c>
      <c r="H261" s="168">
        <v>0</v>
      </c>
      <c r="I261" s="169">
        <v>0</v>
      </c>
      <c r="J261" s="168">
        <v>0</v>
      </c>
      <c r="K261" s="169">
        <v>3187142</v>
      </c>
      <c r="L261" s="168">
        <v>0</v>
      </c>
      <c r="M261" s="169">
        <v>0</v>
      </c>
      <c r="N261" s="170">
        <v>0</v>
      </c>
      <c r="O261" s="130">
        <v>0</v>
      </c>
    </row>
    <row r="262" spans="1:15" hidden="1" outlineLevel="1" x14ac:dyDescent="0.2">
      <c r="A262" s="4"/>
      <c r="B262" s="141" t="s">
        <v>219</v>
      </c>
      <c r="C262" s="56">
        <f t="shared" si="44"/>
        <v>0</v>
      </c>
      <c r="D262" s="34">
        <v>0</v>
      </c>
      <c r="E262" s="53">
        <v>0</v>
      </c>
      <c r="F262" s="34">
        <v>0</v>
      </c>
      <c r="G262" s="53">
        <v>0</v>
      </c>
      <c r="H262" s="34">
        <v>0</v>
      </c>
      <c r="I262" s="53">
        <v>0</v>
      </c>
      <c r="J262" s="34">
        <v>0</v>
      </c>
      <c r="K262" s="53">
        <v>0</v>
      </c>
      <c r="L262" s="34">
        <v>0</v>
      </c>
      <c r="M262" s="53">
        <v>0</v>
      </c>
      <c r="N262" s="153">
        <v>0</v>
      </c>
      <c r="O262" s="115">
        <v>0</v>
      </c>
    </row>
    <row r="263" spans="1:15" hidden="1" outlineLevel="1" x14ac:dyDescent="0.2">
      <c r="A263" s="4"/>
      <c r="B263" s="141" t="s">
        <v>220</v>
      </c>
      <c r="C263" s="56">
        <f t="shared" si="44"/>
        <v>0</v>
      </c>
      <c r="D263" s="34">
        <v>0</v>
      </c>
      <c r="E263" s="53">
        <v>0</v>
      </c>
      <c r="F263" s="34">
        <v>0</v>
      </c>
      <c r="G263" s="53">
        <v>0</v>
      </c>
      <c r="H263" s="34">
        <v>0</v>
      </c>
      <c r="I263" s="53">
        <v>0</v>
      </c>
      <c r="J263" s="34">
        <v>0</v>
      </c>
      <c r="K263" s="53">
        <v>0</v>
      </c>
      <c r="L263" s="34">
        <v>0</v>
      </c>
      <c r="M263" s="53">
        <v>0</v>
      </c>
      <c r="N263" s="153">
        <v>0</v>
      </c>
      <c r="O263" s="115">
        <v>0</v>
      </c>
    </row>
    <row r="264" spans="1:15" hidden="1" outlineLevel="1" x14ac:dyDescent="0.2">
      <c r="A264" s="4"/>
      <c r="B264" s="141" t="s">
        <v>221</v>
      </c>
      <c r="C264" s="56">
        <f t="shared" si="44"/>
        <v>0</v>
      </c>
      <c r="D264" s="34">
        <v>0</v>
      </c>
      <c r="E264" s="53">
        <v>0</v>
      </c>
      <c r="F264" s="34">
        <v>0</v>
      </c>
      <c r="G264" s="53">
        <v>0</v>
      </c>
      <c r="H264" s="34">
        <v>0</v>
      </c>
      <c r="I264" s="53">
        <v>0</v>
      </c>
      <c r="J264" s="34">
        <v>0</v>
      </c>
      <c r="K264" s="53">
        <v>0</v>
      </c>
      <c r="L264" s="34">
        <v>0</v>
      </c>
      <c r="M264" s="53">
        <v>0</v>
      </c>
      <c r="N264" s="153">
        <v>0</v>
      </c>
      <c r="O264" s="115">
        <v>0</v>
      </c>
    </row>
    <row r="265" spans="1:15" s="130" customFormat="1" ht="25.5" collapsed="1" x14ac:dyDescent="0.2">
      <c r="A265" s="277"/>
      <c r="B265" s="143" t="s">
        <v>191</v>
      </c>
      <c r="C265" s="167">
        <f t="shared" si="44"/>
        <v>1801143</v>
      </c>
      <c r="D265" s="168">
        <v>51143</v>
      </c>
      <c r="E265" s="169">
        <v>0</v>
      </c>
      <c r="F265" s="168">
        <v>1750000</v>
      </c>
      <c r="G265" s="169">
        <v>0</v>
      </c>
      <c r="H265" s="168">
        <v>0</v>
      </c>
      <c r="I265" s="169">
        <v>0</v>
      </c>
      <c r="J265" s="168">
        <v>0</v>
      </c>
      <c r="K265" s="169">
        <v>0</v>
      </c>
      <c r="L265" s="168">
        <v>0</v>
      </c>
      <c r="M265" s="169">
        <v>0</v>
      </c>
      <c r="N265" s="170">
        <v>0</v>
      </c>
      <c r="O265" s="130">
        <v>0</v>
      </c>
    </row>
    <row r="266" spans="1:15" ht="25.5" hidden="1" outlineLevel="1" x14ac:dyDescent="0.2">
      <c r="A266" s="4"/>
      <c r="B266" s="141" t="s">
        <v>222</v>
      </c>
      <c r="C266" s="56">
        <f t="shared" si="44"/>
        <v>0</v>
      </c>
      <c r="D266" s="34">
        <v>0</v>
      </c>
      <c r="E266" s="53">
        <v>0</v>
      </c>
      <c r="F266" s="34">
        <v>0</v>
      </c>
      <c r="G266" s="53">
        <v>0</v>
      </c>
      <c r="H266" s="34">
        <v>0</v>
      </c>
      <c r="I266" s="53">
        <v>0</v>
      </c>
      <c r="J266" s="34">
        <v>0</v>
      </c>
      <c r="K266" s="53">
        <v>0</v>
      </c>
      <c r="L266" s="34">
        <v>0</v>
      </c>
      <c r="M266" s="53">
        <v>0</v>
      </c>
      <c r="N266" s="153">
        <v>0</v>
      </c>
    </row>
    <row r="267" spans="1:15" ht="38.25" hidden="1" outlineLevel="1" x14ac:dyDescent="0.2">
      <c r="A267" s="4"/>
      <c r="B267" s="141" t="s">
        <v>223</v>
      </c>
      <c r="C267" s="56">
        <f t="shared" si="44"/>
        <v>0</v>
      </c>
      <c r="D267" s="34">
        <v>0</v>
      </c>
      <c r="E267" s="53">
        <v>0</v>
      </c>
      <c r="F267" s="34">
        <v>0</v>
      </c>
      <c r="G267" s="53">
        <v>0</v>
      </c>
      <c r="H267" s="34">
        <v>0</v>
      </c>
      <c r="I267" s="53">
        <v>0</v>
      </c>
      <c r="J267" s="34">
        <v>0</v>
      </c>
      <c r="K267" s="53">
        <v>0</v>
      </c>
      <c r="L267" s="34">
        <v>0</v>
      </c>
      <c r="M267" s="53">
        <v>0</v>
      </c>
      <c r="N267" s="153">
        <v>0</v>
      </c>
    </row>
    <row r="268" spans="1:15" ht="25.5" hidden="1" outlineLevel="1" x14ac:dyDescent="0.2">
      <c r="A268" s="4"/>
      <c r="B268" s="141" t="s">
        <v>224</v>
      </c>
      <c r="C268" s="56">
        <f t="shared" si="44"/>
        <v>0</v>
      </c>
      <c r="D268" s="34">
        <v>0</v>
      </c>
      <c r="E268" s="53">
        <v>0</v>
      </c>
      <c r="F268" s="34">
        <v>0</v>
      </c>
      <c r="G268" s="53">
        <v>0</v>
      </c>
      <c r="H268" s="34">
        <v>0</v>
      </c>
      <c r="I268" s="53">
        <v>0</v>
      </c>
      <c r="J268" s="34">
        <v>0</v>
      </c>
      <c r="K268" s="53">
        <v>0</v>
      </c>
      <c r="L268" s="34">
        <v>0</v>
      </c>
      <c r="M268" s="53">
        <v>0</v>
      </c>
      <c r="N268" s="153">
        <v>0</v>
      </c>
    </row>
    <row r="269" spans="1:15" hidden="1" outlineLevel="1" x14ac:dyDescent="0.2">
      <c r="A269" s="4"/>
      <c r="B269" s="141" t="s">
        <v>225</v>
      </c>
      <c r="C269" s="56">
        <f t="shared" si="44"/>
        <v>0</v>
      </c>
      <c r="D269" s="34">
        <v>0</v>
      </c>
      <c r="E269" s="53">
        <v>0</v>
      </c>
      <c r="F269" s="34">
        <v>0</v>
      </c>
      <c r="G269" s="53">
        <v>0</v>
      </c>
      <c r="H269" s="34">
        <v>0</v>
      </c>
      <c r="I269" s="53">
        <v>0</v>
      </c>
      <c r="J269" s="34">
        <v>0</v>
      </c>
      <c r="K269" s="53">
        <v>0</v>
      </c>
      <c r="L269" s="34">
        <v>0</v>
      </c>
      <c r="M269" s="53">
        <v>0</v>
      </c>
      <c r="N269" s="153">
        <v>0</v>
      </c>
    </row>
    <row r="270" spans="1:15" hidden="1" outlineLevel="1" x14ac:dyDescent="0.2">
      <c r="A270" s="4"/>
      <c r="B270" s="141" t="s">
        <v>226</v>
      </c>
      <c r="C270" s="56">
        <f t="shared" si="44"/>
        <v>0</v>
      </c>
      <c r="D270" s="34">
        <v>0</v>
      </c>
      <c r="E270" s="53">
        <v>0</v>
      </c>
      <c r="F270" s="34">
        <v>0</v>
      </c>
      <c r="G270" s="53">
        <v>0</v>
      </c>
      <c r="H270" s="34">
        <v>0</v>
      </c>
      <c r="I270" s="53">
        <v>0</v>
      </c>
      <c r="J270" s="34">
        <v>0</v>
      </c>
      <c r="K270" s="53">
        <v>0</v>
      </c>
      <c r="L270" s="34">
        <v>0</v>
      </c>
      <c r="M270" s="53">
        <v>0</v>
      </c>
      <c r="N270" s="153">
        <v>0</v>
      </c>
    </row>
    <row r="271" spans="1:15" ht="25.5" hidden="1" outlineLevel="1" x14ac:dyDescent="0.2">
      <c r="A271" s="4"/>
      <c r="B271" s="141" t="s">
        <v>227</v>
      </c>
      <c r="C271" s="56">
        <f t="shared" si="44"/>
        <v>0</v>
      </c>
      <c r="D271" s="34">
        <v>0</v>
      </c>
      <c r="E271" s="53">
        <v>0</v>
      </c>
      <c r="F271" s="34">
        <v>0</v>
      </c>
      <c r="G271" s="53">
        <v>0</v>
      </c>
      <c r="H271" s="34">
        <v>0</v>
      </c>
      <c r="I271" s="53">
        <v>0</v>
      </c>
      <c r="J271" s="34">
        <v>0</v>
      </c>
      <c r="K271" s="53">
        <v>0</v>
      </c>
      <c r="L271" s="34">
        <v>0</v>
      </c>
      <c r="M271" s="53">
        <v>0</v>
      </c>
      <c r="N271" s="153">
        <v>0</v>
      </c>
    </row>
    <row r="272" spans="1:15" ht="38.25" hidden="1" outlineLevel="1" x14ac:dyDescent="0.2">
      <c r="A272" s="4"/>
      <c r="B272" s="141" t="s">
        <v>228</v>
      </c>
      <c r="C272" s="56">
        <f t="shared" si="44"/>
        <v>0</v>
      </c>
      <c r="D272" s="34">
        <v>0</v>
      </c>
      <c r="E272" s="53">
        <v>0</v>
      </c>
      <c r="F272" s="34">
        <v>0</v>
      </c>
      <c r="G272" s="53">
        <v>0</v>
      </c>
      <c r="H272" s="34">
        <v>0</v>
      </c>
      <c r="I272" s="53">
        <v>0</v>
      </c>
      <c r="J272" s="34">
        <v>0</v>
      </c>
      <c r="K272" s="53">
        <v>0</v>
      </c>
      <c r="L272" s="34">
        <v>0</v>
      </c>
      <c r="M272" s="53">
        <v>0</v>
      </c>
      <c r="N272" s="153">
        <v>0</v>
      </c>
    </row>
    <row r="273" spans="1:15" ht="25.5" hidden="1" outlineLevel="1" x14ac:dyDescent="0.2">
      <c r="A273" s="4"/>
      <c r="B273" s="141" t="s">
        <v>229</v>
      </c>
      <c r="C273" s="56">
        <f t="shared" si="44"/>
        <v>0</v>
      </c>
      <c r="D273" s="34">
        <v>0</v>
      </c>
      <c r="E273" s="53">
        <v>0</v>
      </c>
      <c r="F273" s="34">
        <v>0</v>
      </c>
      <c r="G273" s="53">
        <v>0</v>
      </c>
      <c r="H273" s="34">
        <v>0</v>
      </c>
      <c r="I273" s="53">
        <v>0</v>
      </c>
      <c r="J273" s="34">
        <v>0</v>
      </c>
      <c r="K273" s="53">
        <v>0</v>
      </c>
      <c r="L273" s="34">
        <v>0</v>
      </c>
      <c r="M273" s="53">
        <v>0</v>
      </c>
      <c r="N273" s="153">
        <v>0</v>
      </c>
    </row>
    <row r="274" spans="1:15" ht="25.5" hidden="1" outlineLevel="1" x14ac:dyDescent="0.2">
      <c r="A274" s="4"/>
      <c r="B274" s="141" t="s">
        <v>230</v>
      </c>
      <c r="C274" s="56">
        <f t="shared" si="44"/>
        <v>0</v>
      </c>
      <c r="D274" s="34">
        <v>0</v>
      </c>
      <c r="E274" s="53">
        <v>0</v>
      </c>
      <c r="F274" s="34">
        <v>0</v>
      </c>
      <c r="G274" s="53">
        <v>0</v>
      </c>
      <c r="H274" s="34">
        <v>0</v>
      </c>
      <c r="I274" s="53">
        <v>0</v>
      </c>
      <c r="J274" s="34">
        <v>0</v>
      </c>
      <c r="K274" s="53">
        <v>0</v>
      </c>
      <c r="L274" s="34">
        <v>0</v>
      </c>
      <c r="M274" s="53">
        <v>0</v>
      </c>
      <c r="N274" s="153">
        <v>0</v>
      </c>
    </row>
    <row r="275" spans="1:15" ht="25.5" hidden="1" outlineLevel="1" x14ac:dyDescent="0.2">
      <c r="A275" s="4"/>
      <c r="B275" s="141" t="s">
        <v>231</v>
      </c>
      <c r="C275" s="56">
        <f t="shared" si="44"/>
        <v>0</v>
      </c>
      <c r="D275" s="34">
        <v>0</v>
      </c>
      <c r="E275" s="53">
        <v>0</v>
      </c>
      <c r="F275" s="34">
        <v>0</v>
      </c>
      <c r="G275" s="53">
        <v>0</v>
      </c>
      <c r="H275" s="34">
        <v>0</v>
      </c>
      <c r="I275" s="53">
        <v>0</v>
      </c>
      <c r="J275" s="34">
        <v>0</v>
      </c>
      <c r="K275" s="53">
        <v>0</v>
      </c>
      <c r="L275" s="34">
        <v>0</v>
      </c>
      <c r="M275" s="53">
        <v>0</v>
      </c>
      <c r="N275" s="153">
        <v>0</v>
      </c>
    </row>
    <row r="276" spans="1:15" ht="25.5" hidden="1" outlineLevel="1" x14ac:dyDescent="0.2">
      <c r="A276" s="4"/>
      <c r="B276" s="141" t="s">
        <v>232</v>
      </c>
      <c r="C276" s="56">
        <f t="shared" si="44"/>
        <v>0</v>
      </c>
      <c r="D276" s="34">
        <v>0</v>
      </c>
      <c r="E276" s="53">
        <v>0</v>
      </c>
      <c r="F276" s="34">
        <v>0</v>
      </c>
      <c r="G276" s="53">
        <v>0</v>
      </c>
      <c r="H276" s="34">
        <v>0</v>
      </c>
      <c r="I276" s="53">
        <v>0</v>
      </c>
      <c r="J276" s="34">
        <v>0</v>
      </c>
      <c r="K276" s="53">
        <v>0</v>
      </c>
      <c r="L276" s="34">
        <v>0</v>
      </c>
      <c r="M276" s="53">
        <v>0</v>
      </c>
      <c r="N276" s="153">
        <v>0</v>
      </c>
    </row>
    <row r="277" spans="1:15" s="130" customFormat="1" ht="19.899999999999999" customHeight="1" collapsed="1" thickBot="1" x14ac:dyDescent="0.25">
      <c r="A277" s="277" t="s">
        <v>80</v>
      </c>
      <c r="B277" s="144" t="s">
        <v>96</v>
      </c>
      <c r="C277" s="179">
        <f t="shared" si="44"/>
        <v>153273444</v>
      </c>
      <c r="D277" s="180">
        <f t="shared" ref="D277:O277" si="45">SUM(D190:D276)</f>
        <v>8154026</v>
      </c>
      <c r="E277" s="181">
        <f t="shared" si="45"/>
        <v>72572807</v>
      </c>
      <c r="F277" s="180">
        <f t="shared" si="45"/>
        <v>1750000</v>
      </c>
      <c r="G277" s="181">
        <f t="shared" si="45"/>
        <v>300000</v>
      </c>
      <c r="H277" s="180">
        <f t="shared" si="45"/>
        <v>3500000</v>
      </c>
      <c r="I277" s="181">
        <f t="shared" si="45"/>
        <v>3500000</v>
      </c>
      <c r="J277" s="180">
        <f t="shared" si="45"/>
        <v>1500000</v>
      </c>
      <c r="K277" s="181">
        <f t="shared" si="45"/>
        <v>22796611</v>
      </c>
      <c r="L277" s="180">
        <f t="shared" si="45"/>
        <v>25000000</v>
      </c>
      <c r="M277" s="181">
        <f t="shared" si="45"/>
        <v>4200000</v>
      </c>
      <c r="N277" s="182">
        <f t="shared" si="45"/>
        <v>10000000</v>
      </c>
      <c r="O277" s="130">
        <f t="shared" si="45"/>
        <v>0</v>
      </c>
    </row>
    <row r="278" spans="1:15" ht="13.5" customHeight="1" thickTop="1" thickBot="1" x14ac:dyDescent="0.25">
      <c r="A278" s="4"/>
      <c r="B278" s="30"/>
      <c r="C278" s="82"/>
      <c r="D278" s="11"/>
      <c r="E278" s="11"/>
      <c r="F278" s="11"/>
      <c r="G278" s="11"/>
      <c r="H278" s="11"/>
      <c r="I278" s="11"/>
      <c r="J278" s="11"/>
      <c r="K278" s="11"/>
      <c r="L278" s="11"/>
      <c r="M278" s="11"/>
      <c r="N278" s="163"/>
    </row>
    <row r="279" spans="1:15" s="130" customFormat="1" ht="19.899999999999999" customHeight="1" x14ac:dyDescent="0.2">
      <c r="A279" s="278" t="s">
        <v>81</v>
      </c>
      <c r="B279" s="230" t="str">
        <f>B132</f>
        <v>Spent/Transferred not toward Agency's Comprehensive Strategic Plan</v>
      </c>
      <c r="C279" s="231" t="s">
        <v>31</v>
      </c>
      <c r="D279" s="232"/>
      <c r="E279" s="232"/>
      <c r="F279" s="232"/>
      <c r="G279" s="232"/>
      <c r="H279" s="232"/>
      <c r="I279" s="232"/>
      <c r="J279" s="232"/>
      <c r="K279" s="232"/>
      <c r="L279" s="232"/>
      <c r="M279" s="232"/>
      <c r="N279" s="233"/>
    </row>
    <row r="280" spans="1:15" s="239" customFormat="1" ht="19.899999999999999" customHeight="1" x14ac:dyDescent="0.2">
      <c r="A280" s="277"/>
      <c r="B280" s="234" t="s">
        <v>294</v>
      </c>
      <c r="C280" s="235">
        <f>SUM(D280:CH280)</f>
        <v>55000</v>
      </c>
      <c r="D280" s="236">
        <v>55000</v>
      </c>
      <c r="E280" s="237">
        <v>0</v>
      </c>
      <c r="F280" s="236">
        <v>0</v>
      </c>
      <c r="G280" s="237">
        <v>0</v>
      </c>
      <c r="H280" s="236">
        <v>0</v>
      </c>
      <c r="I280" s="237">
        <v>0</v>
      </c>
      <c r="J280" s="236">
        <v>0</v>
      </c>
      <c r="K280" s="237">
        <v>0</v>
      </c>
      <c r="L280" s="236">
        <v>0</v>
      </c>
      <c r="M280" s="237">
        <v>0</v>
      </c>
      <c r="N280" s="238">
        <v>0</v>
      </c>
    </row>
    <row r="281" spans="1:15" s="130" customFormat="1" ht="19.899999999999999" customHeight="1" thickBot="1" x14ac:dyDescent="0.25">
      <c r="A281" s="277" t="s">
        <v>82</v>
      </c>
      <c r="B281" s="147" t="s">
        <v>97</v>
      </c>
      <c r="C281" s="240">
        <f>SUM(D281:CH281)</f>
        <v>55000</v>
      </c>
      <c r="D281" s="241">
        <f t="shared" ref="D281:N281" si="46">SUM(D280:D280)</f>
        <v>55000</v>
      </c>
      <c r="E281" s="242">
        <f t="shared" si="46"/>
        <v>0</v>
      </c>
      <c r="F281" s="241">
        <f t="shared" si="46"/>
        <v>0</v>
      </c>
      <c r="G281" s="242">
        <f t="shared" si="46"/>
        <v>0</v>
      </c>
      <c r="H281" s="241">
        <f t="shared" si="46"/>
        <v>0</v>
      </c>
      <c r="I281" s="242">
        <f t="shared" si="46"/>
        <v>0</v>
      </c>
      <c r="J281" s="241">
        <f t="shared" si="46"/>
        <v>0</v>
      </c>
      <c r="K281" s="242">
        <f t="shared" si="46"/>
        <v>0</v>
      </c>
      <c r="L281" s="241">
        <f t="shared" si="46"/>
        <v>0</v>
      </c>
      <c r="M281" s="242">
        <f t="shared" si="46"/>
        <v>0</v>
      </c>
      <c r="N281" s="243">
        <f t="shared" si="46"/>
        <v>0</v>
      </c>
    </row>
    <row r="282" spans="1:15" ht="13.5" customHeight="1" thickBot="1" x14ac:dyDescent="0.25">
      <c r="B282" s="15"/>
      <c r="C282" s="76"/>
      <c r="D282" s="11"/>
      <c r="E282" s="11"/>
      <c r="F282" s="11"/>
      <c r="G282" s="11"/>
      <c r="H282" s="11"/>
      <c r="I282" s="11"/>
      <c r="J282" s="11"/>
      <c r="K282" s="11"/>
      <c r="L282" s="11"/>
      <c r="M282" s="11"/>
      <c r="N282" s="163"/>
    </row>
    <row r="283" spans="1:15" s="14" customFormat="1" ht="13.5" customHeight="1" x14ac:dyDescent="0.2">
      <c r="A283" s="31"/>
      <c r="B283" s="32" t="str">
        <f>B136</f>
        <v>Appropriations and Authorizations remaining at end of year</v>
      </c>
      <c r="C283" s="38" t="s">
        <v>31</v>
      </c>
      <c r="D283" s="119"/>
      <c r="E283" s="119"/>
      <c r="F283" s="119"/>
      <c r="G283" s="119"/>
      <c r="H283" s="119"/>
      <c r="I283" s="119"/>
      <c r="J283" s="119"/>
      <c r="K283" s="119"/>
      <c r="L283" s="119"/>
      <c r="M283" s="119"/>
      <c r="N283" s="133"/>
    </row>
    <row r="284" spans="1:15" ht="25.5" x14ac:dyDescent="0.2">
      <c r="A284" s="31" t="s">
        <v>83</v>
      </c>
      <c r="B284" s="39" t="str">
        <f>B137</f>
        <v>Revenue Source</v>
      </c>
      <c r="C284" s="75" t="str">
        <f t="shared" ref="C284:N284" si="47">C153</f>
        <v>N/A</v>
      </c>
      <c r="D284" s="175" t="str">
        <f t="shared" si="47"/>
        <v>General Appropriations</v>
      </c>
      <c r="E284" s="176" t="str">
        <f t="shared" si="47"/>
        <v>State Appropriation</v>
      </c>
      <c r="F284" s="175" t="str">
        <f t="shared" si="47"/>
        <v>Enterprise Operations</v>
      </c>
      <c r="G284" s="176" t="str">
        <f t="shared" si="47"/>
        <v>Armory Operations</v>
      </c>
      <c r="H284" s="175" t="str">
        <f t="shared" si="47"/>
        <v>Emergency Operation Funds</v>
      </c>
      <c r="I284" s="176" t="str">
        <f t="shared" si="47"/>
        <v>State Capital Projects</v>
      </c>
      <c r="J284" s="175" t="str">
        <f t="shared" si="47"/>
        <v>Fixed Nuclear Facility (FNF)</v>
      </c>
      <c r="K284" s="176" t="str">
        <f t="shared" si="47"/>
        <v>Federal Army/Air Appropriation</v>
      </c>
      <c r="L284" s="175" t="str">
        <f t="shared" si="47"/>
        <v>Emergency Operations</v>
      </c>
      <c r="M284" s="176" t="str">
        <f t="shared" si="47"/>
        <v>Youth/Post Challenge</v>
      </c>
      <c r="N284" s="177" t="str">
        <f t="shared" si="47"/>
        <v>Federal Capital Projects</v>
      </c>
    </row>
    <row r="285" spans="1:15" ht="13.5" customHeight="1" x14ac:dyDescent="0.2">
      <c r="A285" s="4" t="s">
        <v>84</v>
      </c>
      <c r="B285" s="33" t="str">
        <f>B138</f>
        <v xml:space="preserve">Recurring or one-time? </v>
      </c>
      <c r="C285" s="75" t="str">
        <f t="shared" ref="C285:N285" si="48">C154</f>
        <v>N/A</v>
      </c>
      <c r="D285" s="175" t="str">
        <f t="shared" si="48"/>
        <v>Recurring</v>
      </c>
      <c r="E285" s="176" t="str">
        <f t="shared" si="48"/>
        <v>One-time</v>
      </c>
      <c r="F285" s="175" t="str">
        <f t="shared" si="48"/>
        <v>One-time</v>
      </c>
      <c r="G285" s="176" t="str">
        <f t="shared" si="48"/>
        <v>One-time</v>
      </c>
      <c r="H285" s="175" t="str">
        <f t="shared" si="48"/>
        <v>One-time</v>
      </c>
      <c r="I285" s="176" t="str">
        <f t="shared" si="48"/>
        <v>One-time</v>
      </c>
      <c r="J285" s="175" t="str">
        <f t="shared" si="48"/>
        <v>One-time</v>
      </c>
      <c r="K285" s="176" t="str">
        <f t="shared" si="48"/>
        <v>Recurring</v>
      </c>
      <c r="L285" s="175" t="str">
        <f t="shared" si="48"/>
        <v>Recurring</v>
      </c>
      <c r="M285" s="176" t="str">
        <f t="shared" si="48"/>
        <v>Recurring</v>
      </c>
      <c r="N285" s="177" t="str">
        <f t="shared" si="48"/>
        <v>Recurring</v>
      </c>
    </row>
    <row r="286" spans="1:15" ht="13.5" customHeight="1" x14ac:dyDescent="0.2">
      <c r="A286" s="4" t="s">
        <v>85</v>
      </c>
      <c r="B286" s="33" t="str">
        <f>B139</f>
        <v>State, Federal, or Other?</v>
      </c>
      <c r="C286" s="75" t="str">
        <f t="shared" ref="C286:N286" si="49">C155</f>
        <v>N/A</v>
      </c>
      <c r="D286" s="175" t="str">
        <f t="shared" si="49"/>
        <v>State</v>
      </c>
      <c r="E286" s="176" t="str">
        <f t="shared" si="49"/>
        <v xml:space="preserve">State  </v>
      </c>
      <c r="F286" s="175" t="str">
        <f t="shared" si="49"/>
        <v>Other</v>
      </c>
      <c r="G286" s="176" t="str">
        <f t="shared" si="49"/>
        <v>Other</v>
      </c>
      <c r="H286" s="175" t="str">
        <f t="shared" si="49"/>
        <v>Other</v>
      </c>
      <c r="I286" s="176" t="str">
        <f t="shared" si="49"/>
        <v>Other</v>
      </c>
      <c r="J286" s="175" t="str">
        <f t="shared" si="49"/>
        <v>Other</v>
      </c>
      <c r="K286" s="176" t="str">
        <f t="shared" si="49"/>
        <v xml:space="preserve">Federal   </v>
      </c>
      <c r="L286" s="175" t="str">
        <f t="shared" si="49"/>
        <v>Federal</v>
      </c>
      <c r="M286" s="176" t="str">
        <f t="shared" si="49"/>
        <v>Federal</v>
      </c>
      <c r="N286" s="177" t="str">
        <f t="shared" si="49"/>
        <v xml:space="preserve">Federal   </v>
      </c>
    </row>
    <row r="287" spans="1:15" ht="331.5" x14ac:dyDescent="0.2">
      <c r="A287" s="31" t="s">
        <v>86</v>
      </c>
      <c r="B287" s="33" t="str">
        <f>B140</f>
        <v>State Funded Program Description in the General Appropriations Act</v>
      </c>
      <c r="C287" s="75" t="str">
        <f t="shared" ref="C287:N287" si="50">C171</f>
        <v>N/A</v>
      </c>
      <c r="D287" s="192" t="str">
        <f t="shared" si="50"/>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287" s="193" t="str">
        <f t="shared" si="50"/>
        <v xml:space="preserve">- Administration
- State Active Duty
- State Active Duty (Clothing or Uniforms)
- Emergency Preparedness
- 2014 Ice Storm
- 2015 Severe Flooding </v>
      </c>
      <c r="F287" s="192" t="str">
        <f t="shared" si="50"/>
        <v>- Enterprise Operations</v>
      </c>
      <c r="G287" s="193" t="str">
        <f t="shared" si="50"/>
        <v>- Armory Operations  (50% Federal/50% State)</v>
      </c>
      <c r="H287" s="192" t="str">
        <f t="shared" si="50"/>
        <v>- State Active Duty
- Emergency Preparedness</v>
      </c>
      <c r="I287" s="193" t="str">
        <f t="shared" si="50"/>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287" s="192" t="str">
        <f t="shared" si="50"/>
        <v xml:space="preserve"> - Emergency Preparedness</v>
      </c>
      <c r="K287" s="193" t="str">
        <f t="shared" si="50"/>
        <v>- Armory Operations (75% Federal/25% State)
- McEntire ANG Base</v>
      </c>
      <c r="L287" s="192" t="str">
        <f t="shared" si="50"/>
        <v xml:space="preserve"> - Emergency Preparedness</v>
      </c>
      <c r="M287" s="193" t="str">
        <f t="shared" si="50"/>
        <v xml:space="preserve">- Armory Operations (75% Federal/25% State)
- Administration </v>
      </c>
      <c r="N287" s="194" t="str">
        <f t="shared" si="50"/>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288" spans="1:15" ht="13.5" customHeight="1" x14ac:dyDescent="0.2">
      <c r="A288" s="4" t="s">
        <v>87</v>
      </c>
      <c r="B288" s="145" t="str">
        <f t="shared" ref="B288:N288" si="51">B178</f>
        <v xml:space="preserve">Total Appropriated and Authorized (i.e. allowed to spend) by end of 2017-18 (BUDGETED)  </v>
      </c>
      <c r="C288" s="58">
        <f t="shared" si="51"/>
        <v>156781833</v>
      </c>
      <c r="D288" s="40">
        <f t="shared" si="51"/>
        <v>8209026</v>
      </c>
      <c r="E288" s="53">
        <f t="shared" si="51"/>
        <v>72572807</v>
      </c>
      <c r="F288" s="40">
        <f t="shared" si="51"/>
        <v>3000000</v>
      </c>
      <c r="G288" s="53">
        <f t="shared" si="51"/>
        <v>300000</v>
      </c>
      <c r="H288" s="40">
        <f t="shared" si="51"/>
        <v>3500000</v>
      </c>
      <c r="I288" s="53">
        <f t="shared" si="51"/>
        <v>3500000</v>
      </c>
      <c r="J288" s="40">
        <f t="shared" si="51"/>
        <v>1500000</v>
      </c>
      <c r="K288" s="53">
        <f t="shared" si="51"/>
        <v>25000000</v>
      </c>
      <c r="L288" s="40">
        <f t="shared" si="51"/>
        <v>25000000</v>
      </c>
      <c r="M288" s="53">
        <f t="shared" si="51"/>
        <v>4200000</v>
      </c>
      <c r="N288" s="161">
        <f t="shared" si="51"/>
        <v>10000000</v>
      </c>
    </row>
    <row r="289" spans="1:14" ht="13.5" customHeight="1" x14ac:dyDescent="0.2">
      <c r="A289" s="4" t="s">
        <v>88</v>
      </c>
      <c r="B289" s="33" t="s">
        <v>98</v>
      </c>
      <c r="C289" s="59">
        <f t="shared" ref="C289:N289" si="52">C277</f>
        <v>153273444</v>
      </c>
      <c r="D289" s="34">
        <f t="shared" si="52"/>
        <v>8154026</v>
      </c>
      <c r="E289" s="53">
        <f t="shared" si="52"/>
        <v>72572807</v>
      </c>
      <c r="F289" s="34">
        <f t="shared" si="52"/>
        <v>1750000</v>
      </c>
      <c r="G289" s="53">
        <f t="shared" si="52"/>
        <v>300000</v>
      </c>
      <c r="H289" s="34">
        <f t="shared" si="52"/>
        <v>3500000</v>
      </c>
      <c r="I289" s="53">
        <f t="shared" si="52"/>
        <v>3500000</v>
      </c>
      <c r="J289" s="34">
        <f t="shared" si="52"/>
        <v>1500000</v>
      </c>
      <c r="K289" s="53">
        <f t="shared" si="52"/>
        <v>22796611</v>
      </c>
      <c r="L289" s="34">
        <f t="shared" si="52"/>
        <v>25000000</v>
      </c>
      <c r="M289" s="53">
        <f t="shared" si="52"/>
        <v>4200000</v>
      </c>
      <c r="N289" s="153">
        <f t="shared" si="52"/>
        <v>10000000</v>
      </c>
    </row>
    <row r="290" spans="1:14" s="5" customFormat="1" ht="13.5" customHeight="1" x14ac:dyDescent="0.2">
      <c r="A290" s="4" t="s">
        <v>89</v>
      </c>
      <c r="B290" s="33" t="s">
        <v>99</v>
      </c>
      <c r="C290" s="60">
        <f t="shared" ref="C290:N290" si="53">C281</f>
        <v>55000</v>
      </c>
      <c r="D290" s="36">
        <f t="shared" si="53"/>
        <v>55000</v>
      </c>
      <c r="E290" s="52">
        <f t="shared" si="53"/>
        <v>0</v>
      </c>
      <c r="F290" s="36">
        <f t="shared" si="53"/>
        <v>0</v>
      </c>
      <c r="G290" s="52">
        <f t="shared" si="53"/>
        <v>0</v>
      </c>
      <c r="H290" s="36">
        <f t="shared" si="53"/>
        <v>0</v>
      </c>
      <c r="I290" s="52">
        <f t="shared" si="53"/>
        <v>0</v>
      </c>
      <c r="J290" s="36">
        <f t="shared" si="53"/>
        <v>0</v>
      </c>
      <c r="K290" s="52">
        <f t="shared" si="53"/>
        <v>0</v>
      </c>
      <c r="L290" s="36">
        <f t="shared" si="53"/>
        <v>0</v>
      </c>
      <c r="M290" s="52">
        <f t="shared" si="53"/>
        <v>0</v>
      </c>
      <c r="N290" s="160">
        <f t="shared" si="53"/>
        <v>0</v>
      </c>
    </row>
    <row r="291" spans="1:14" ht="13.5" customHeight="1" x14ac:dyDescent="0.2">
      <c r="A291" s="4" t="s">
        <v>90</v>
      </c>
      <c r="B291" s="200" t="s">
        <v>100</v>
      </c>
      <c r="C291" s="199">
        <f>SUM(D291:CH291)</f>
        <v>3453389</v>
      </c>
      <c r="D291" s="35">
        <f t="shared" ref="D291:N291" si="54">D288-D289-D290</f>
        <v>0</v>
      </c>
      <c r="E291" s="48">
        <f t="shared" si="54"/>
        <v>0</v>
      </c>
      <c r="F291" s="35">
        <f t="shared" si="54"/>
        <v>1250000</v>
      </c>
      <c r="G291" s="48">
        <f t="shared" si="54"/>
        <v>0</v>
      </c>
      <c r="H291" s="35">
        <f t="shared" si="54"/>
        <v>0</v>
      </c>
      <c r="I291" s="48">
        <f t="shared" si="54"/>
        <v>0</v>
      </c>
      <c r="J291" s="35">
        <f t="shared" si="54"/>
        <v>0</v>
      </c>
      <c r="K291" s="48">
        <f t="shared" si="54"/>
        <v>2203389</v>
      </c>
      <c r="L291" s="35">
        <f t="shared" si="54"/>
        <v>0</v>
      </c>
      <c r="M291" s="48">
        <f t="shared" si="54"/>
        <v>0</v>
      </c>
      <c r="N291" s="156">
        <f t="shared" si="54"/>
        <v>0</v>
      </c>
    </row>
    <row r="292" spans="1:14" s="129" customFormat="1" ht="93.6" customHeight="1" thickBot="1" x14ac:dyDescent="0.25">
      <c r="A292" s="4"/>
      <c r="B292" s="198" t="s">
        <v>35</v>
      </c>
      <c r="C292" s="197"/>
      <c r="D292" s="100"/>
      <c r="E292" s="187"/>
      <c r="F292" s="100" t="s">
        <v>326</v>
      </c>
      <c r="G292" s="187"/>
      <c r="H292" s="100"/>
      <c r="I292" s="187"/>
      <c r="J292" s="100"/>
      <c r="K292" s="187" t="s">
        <v>425</v>
      </c>
      <c r="L292" s="100"/>
      <c r="M292" s="187"/>
      <c r="N292" s="134"/>
    </row>
    <row r="293" spans="1:14" ht="13.5" customHeight="1" thickBot="1" x14ac:dyDescent="0.25">
      <c r="A293" s="4"/>
      <c r="B293" s="7"/>
      <c r="C293" s="69"/>
      <c r="D293" s="35"/>
      <c r="E293" s="35"/>
      <c r="F293" s="35"/>
      <c r="G293" s="35"/>
      <c r="H293" s="35"/>
      <c r="I293" s="35"/>
      <c r="J293" s="35"/>
      <c r="K293" s="35"/>
      <c r="L293" s="35"/>
      <c r="M293" s="35"/>
      <c r="N293" s="163"/>
    </row>
    <row r="294" spans="1:14" ht="13.5" customHeight="1" x14ac:dyDescent="0.2">
      <c r="A294" s="4"/>
      <c r="B294" s="19" t="str">
        <f>B146</f>
        <v>Cash Balances at end of year</v>
      </c>
      <c r="C294" s="68" t="s">
        <v>31</v>
      </c>
      <c r="D294" s="119"/>
      <c r="E294" s="119"/>
      <c r="F294" s="119"/>
      <c r="G294" s="119"/>
      <c r="H294" s="119"/>
      <c r="I294" s="119"/>
      <c r="J294" s="119"/>
      <c r="K294" s="119"/>
      <c r="L294" s="119"/>
      <c r="M294" s="119"/>
      <c r="N294" s="133"/>
    </row>
    <row r="295" spans="1:14" ht="178.5" x14ac:dyDescent="0.2">
      <c r="A295" s="4" t="s">
        <v>140</v>
      </c>
      <c r="B295" s="70" t="str">
        <f>B17</f>
        <v>Fund Description</v>
      </c>
      <c r="C295" s="73" t="str">
        <f t="shared" ref="C295:N295" si="55">C164</f>
        <v>N/A</v>
      </c>
      <c r="D295" s="204" t="str">
        <f t="shared" si="55"/>
        <v>- General Fund
- Education Improvement</v>
      </c>
      <c r="E295" s="205" t="str">
        <f t="shared" si="55"/>
        <v>- General Fund
- Civil Contingency
- Education  Improvement</v>
      </c>
      <c r="F295" s="204" t="str">
        <f t="shared" si="55"/>
        <v>- Enterprise Operations</v>
      </c>
      <c r="G295" s="205" t="str">
        <f t="shared" si="55"/>
        <v>- Unit Maintenance Fund</v>
      </c>
      <c r="H295" s="204" t="str">
        <f t="shared" si="55"/>
        <v>- Emergency Operations Funds
- State Emergency Commodites - Restrictive
- Increased Enforcement Collections
- Emergency Management Assistance Compact (EMAC)</v>
      </c>
      <c r="I295" s="205" t="str">
        <f t="shared" si="55"/>
        <v>- Capital Projects (State Appropriated)
- State Appropriated
- Capital Reserve Funds Operations
- Capital Projects (Other Funds)</v>
      </c>
      <c r="J295" s="204" t="str">
        <f t="shared" si="55"/>
        <v>- Fixed Nuclear Facilities</v>
      </c>
      <c r="K295" s="205" t="str">
        <f t="shared" si="55"/>
        <v>- Army Guard Contracts (Federal)
- Air Guard Contracts (Federal)</v>
      </c>
      <c r="L295" s="204" t="str">
        <f t="shared" si="55"/>
        <v>- Disaster Preparedness (Federal)
- Hazardous Materials Transportation Act
- Radiological Emergency Response
- Adjutant General Public Assistance
- 2015 Severe Flood
- 2016 Hurricane Matthew</v>
      </c>
      <c r="M295" s="205" t="str">
        <f t="shared" si="55"/>
        <v>- Army Guard Contracts (Federal)
- Federal (Other)</v>
      </c>
      <c r="N295" s="206" t="str">
        <f t="shared" si="55"/>
        <v>- Capital Projects (Federally Funded)
- Capital Projects (State Funded)
- Capital Project – Federal Funds – Internal Funds – Repairs and Maintenance</v>
      </c>
    </row>
    <row r="296" spans="1:14" s="5" customFormat="1" ht="13.5" customHeight="1" thickBot="1" x14ac:dyDescent="0.25">
      <c r="A296" s="4" t="s">
        <v>141</v>
      </c>
      <c r="B296" s="43" t="s">
        <v>296</v>
      </c>
      <c r="C296" s="62">
        <f>SUM(D296:CH296)</f>
        <v>0</v>
      </c>
      <c r="D296" s="44">
        <v>0</v>
      </c>
      <c r="E296" s="54">
        <v>0</v>
      </c>
      <c r="F296" s="44">
        <v>0</v>
      </c>
      <c r="G296" s="54">
        <v>0</v>
      </c>
      <c r="H296" s="44">
        <v>0</v>
      </c>
      <c r="I296" s="54">
        <v>0</v>
      </c>
      <c r="J296" s="44">
        <v>0</v>
      </c>
      <c r="K296" s="54">
        <v>0</v>
      </c>
      <c r="L296" s="44">
        <v>0</v>
      </c>
      <c r="M296" s="54">
        <v>0</v>
      </c>
      <c r="N296" s="162">
        <v>0</v>
      </c>
    </row>
    <row r="297" spans="1:14" s="5" customFormat="1" x14ac:dyDescent="0.2">
      <c r="A297" s="4"/>
      <c r="B297" s="6"/>
      <c r="C297" s="76"/>
      <c r="D297" s="10"/>
      <c r="E297" s="10"/>
      <c r="F297" s="10"/>
      <c r="G297" s="10"/>
      <c r="H297" s="10"/>
      <c r="I297" s="10"/>
      <c r="J297" s="10"/>
      <c r="K297" s="10"/>
      <c r="L297" s="10"/>
      <c r="M297" s="10"/>
      <c r="N297" s="164"/>
    </row>
  </sheetData>
  <mergeCells count="2">
    <mergeCell ref="C1:E1"/>
    <mergeCell ref="C2:E2"/>
  </mergeCells>
  <conditionalFormatting sqref="B43:B51 B54:B56 B63 B65 B68:B75 B79:B80 B86 B91 B97 B102 B118:B129 B59:B61 B111:B114">
    <cfRule type="expression" dxfId="229" priority="366" stopIfTrue="1">
      <formula>#REF!="O"</formula>
    </cfRule>
    <cfRule type="expression" dxfId="228" priority="367" stopIfTrue="1">
      <formula>#REF!="S"</formula>
    </cfRule>
  </conditionalFormatting>
  <conditionalFormatting sqref="B43:B51 B54:B56 B63 B65 B68:B75 B79:B80 B86 B91 B97 B102 B118:B129 B59:B61 B111:B114">
    <cfRule type="expression" dxfId="227" priority="368">
      <formula>#REF!="O"</formula>
    </cfRule>
    <cfRule type="expression" dxfId="226" priority="369">
      <formula>#REF!="S"</formula>
    </cfRule>
    <cfRule type="expression" dxfId="225" priority="370">
      <formula>#REF!="G"</formula>
    </cfRule>
  </conditionalFormatting>
  <conditionalFormatting sqref="B53">
    <cfRule type="expression" dxfId="224" priority="361" stopIfTrue="1">
      <formula>#REF!="O"</formula>
    </cfRule>
    <cfRule type="expression" dxfId="223" priority="362" stopIfTrue="1">
      <formula>#REF!="S"</formula>
    </cfRule>
  </conditionalFormatting>
  <conditionalFormatting sqref="B53">
    <cfRule type="expression" dxfId="222" priority="363">
      <formula>#REF!="O"</formula>
    </cfRule>
    <cfRule type="expression" dxfId="221" priority="364">
      <formula>#REF!="S"</formula>
    </cfRule>
    <cfRule type="expression" dxfId="220" priority="365">
      <formula>#REF!="G"</formula>
    </cfRule>
  </conditionalFormatting>
  <conditionalFormatting sqref="B64">
    <cfRule type="expression" dxfId="219" priority="356" stopIfTrue="1">
      <formula>#REF!="O"</formula>
    </cfRule>
    <cfRule type="expression" dxfId="218" priority="357" stopIfTrue="1">
      <formula>#REF!="S"</formula>
    </cfRule>
  </conditionalFormatting>
  <conditionalFormatting sqref="B64">
    <cfRule type="expression" dxfId="217" priority="358">
      <formula>#REF!="O"</formula>
    </cfRule>
    <cfRule type="expression" dxfId="216" priority="359">
      <formula>#REF!="S"</formula>
    </cfRule>
    <cfRule type="expression" dxfId="215" priority="360">
      <formula>#REF!="G"</formula>
    </cfRule>
  </conditionalFormatting>
  <conditionalFormatting sqref="B62">
    <cfRule type="expression" dxfId="214" priority="351" stopIfTrue="1">
      <formula>#REF!="O"</formula>
    </cfRule>
    <cfRule type="expression" dxfId="213" priority="352" stopIfTrue="1">
      <formula>#REF!="S"</formula>
    </cfRule>
  </conditionalFormatting>
  <conditionalFormatting sqref="B62">
    <cfRule type="expression" dxfId="212" priority="353">
      <formula>#REF!="O"</formula>
    </cfRule>
    <cfRule type="expression" dxfId="211" priority="354">
      <formula>#REF!="S"</formula>
    </cfRule>
    <cfRule type="expression" dxfId="210" priority="355">
      <formula>#REF!="G"</formula>
    </cfRule>
  </conditionalFormatting>
  <conditionalFormatting sqref="B66">
    <cfRule type="expression" dxfId="209" priority="346" stopIfTrue="1">
      <formula>#REF!="O"</formula>
    </cfRule>
    <cfRule type="expression" dxfId="208" priority="347" stopIfTrue="1">
      <formula>#REF!="S"</formula>
    </cfRule>
  </conditionalFormatting>
  <conditionalFormatting sqref="B66">
    <cfRule type="expression" dxfId="207" priority="348">
      <formula>#REF!="O"</formula>
    </cfRule>
    <cfRule type="expression" dxfId="206" priority="349">
      <formula>#REF!="S"</formula>
    </cfRule>
    <cfRule type="expression" dxfId="205" priority="350">
      <formula>#REF!="G"</formula>
    </cfRule>
  </conditionalFormatting>
  <conditionalFormatting sqref="B67">
    <cfRule type="expression" dxfId="204" priority="336" stopIfTrue="1">
      <formula>#REF!="O"</formula>
    </cfRule>
    <cfRule type="expression" dxfId="203" priority="337" stopIfTrue="1">
      <formula>#REF!="S"</formula>
    </cfRule>
  </conditionalFormatting>
  <conditionalFormatting sqref="B67">
    <cfRule type="expression" dxfId="202" priority="338">
      <formula>#REF!="O"</formula>
    </cfRule>
    <cfRule type="expression" dxfId="201" priority="339">
      <formula>#REF!="S"</formula>
    </cfRule>
    <cfRule type="expression" dxfId="200" priority="340">
      <formula>#REF!="G"</formula>
    </cfRule>
  </conditionalFormatting>
  <conditionalFormatting sqref="B78">
    <cfRule type="expression" dxfId="199" priority="331" stopIfTrue="1">
      <formula>#REF!="O"</formula>
    </cfRule>
    <cfRule type="expression" dxfId="198" priority="332" stopIfTrue="1">
      <formula>#REF!="S"</formula>
    </cfRule>
  </conditionalFormatting>
  <conditionalFormatting sqref="B78">
    <cfRule type="expression" dxfId="197" priority="333">
      <formula>#REF!="O"</formula>
    </cfRule>
    <cfRule type="expression" dxfId="196" priority="334">
      <formula>#REF!="S"</formula>
    </cfRule>
    <cfRule type="expression" dxfId="195" priority="335">
      <formula>#REF!="G"</formula>
    </cfRule>
  </conditionalFormatting>
  <conditionalFormatting sqref="B77">
    <cfRule type="expression" dxfId="194" priority="326" stopIfTrue="1">
      <formula>#REF!="O"</formula>
    </cfRule>
    <cfRule type="expression" dxfId="193" priority="327" stopIfTrue="1">
      <formula>#REF!="S"</formula>
    </cfRule>
  </conditionalFormatting>
  <conditionalFormatting sqref="B77">
    <cfRule type="expression" dxfId="192" priority="328">
      <formula>#REF!="O"</formula>
    </cfRule>
    <cfRule type="expression" dxfId="191" priority="329">
      <formula>#REF!="S"</formula>
    </cfRule>
    <cfRule type="expression" dxfId="190" priority="330">
      <formula>#REF!="G"</formula>
    </cfRule>
  </conditionalFormatting>
  <conditionalFormatting sqref="B82:B85">
    <cfRule type="expression" dxfId="189" priority="321" stopIfTrue="1">
      <formula>#REF!="O"</formula>
    </cfRule>
    <cfRule type="expression" dxfId="188" priority="322" stopIfTrue="1">
      <formula>#REF!="S"</formula>
    </cfRule>
  </conditionalFormatting>
  <conditionalFormatting sqref="B82:B85">
    <cfRule type="expression" dxfId="187" priority="323">
      <formula>#REF!="O"</formula>
    </cfRule>
    <cfRule type="expression" dxfId="186" priority="324">
      <formula>#REF!="S"</formula>
    </cfRule>
    <cfRule type="expression" dxfId="185" priority="325">
      <formula>#REF!="G"</formula>
    </cfRule>
  </conditionalFormatting>
  <conditionalFormatting sqref="B88:B90">
    <cfRule type="expression" dxfId="184" priority="316" stopIfTrue="1">
      <formula>#REF!="O"</formula>
    </cfRule>
    <cfRule type="expression" dxfId="183" priority="317" stopIfTrue="1">
      <formula>#REF!="S"</formula>
    </cfRule>
  </conditionalFormatting>
  <conditionalFormatting sqref="B88:B90">
    <cfRule type="expression" dxfId="182" priority="318">
      <formula>#REF!="O"</formula>
    </cfRule>
    <cfRule type="expression" dxfId="181" priority="319">
      <formula>#REF!="S"</formula>
    </cfRule>
    <cfRule type="expression" dxfId="180" priority="320">
      <formula>#REF!="G"</formula>
    </cfRule>
  </conditionalFormatting>
  <conditionalFormatting sqref="B93:B96">
    <cfRule type="expression" dxfId="179" priority="311" stopIfTrue="1">
      <formula>#REF!="O"</formula>
    </cfRule>
    <cfRule type="expression" dxfId="178" priority="312" stopIfTrue="1">
      <formula>#REF!="S"</formula>
    </cfRule>
  </conditionalFormatting>
  <conditionalFormatting sqref="B93:B96">
    <cfRule type="expression" dxfId="177" priority="313">
      <formula>#REF!="O"</formula>
    </cfRule>
    <cfRule type="expression" dxfId="176" priority="314">
      <formula>#REF!="S"</formula>
    </cfRule>
    <cfRule type="expression" dxfId="175" priority="315">
      <formula>#REF!="G"</formula>
    </cfRule>
  </conditionalFormatting>
  <conditionalFormatting sqref="B99:B101">
    <cfRule type="expression" dxfId="174" priority="306" stopIfTrue="1">
      <formula>#REF!="O"</formula>
    </cfRule>
    <cfRule type="expression" dxfId="173" priority="307" stopIfTrue="1">
      <formula>#REF!="S"</formula>
    </cfRule>
  </conditionalFormatting>
  <conditionalFormatting sqref="B99:B101">
    <cfRule type="expression" dxfId="172" priority="308">
      <formula>#REF!="O"</formula>
    </cfRule>
    <cfRule type="expression" dxfId="171" priority="309">
      <formula>#REF!="S"</formula>
    </cfRule>
    <cfRule type="expression" dxfId="170" priority="310">
      <formula>#REF!="G"</formula>
    </cfRule>
  </conditionalFormatting>
  <conditionalFormatting sqref="B115:B117">
    <cfRule type="expression" dxfId="169" priority="301" stopIfTrue="1">
      <formula>#REF!="O"</formula>
    </cfRule>
    <cfRule type="expression" dxfId="168" priority="302" stopIfTrue="1">
      <formula>#REF!="S"</formula>
    </cfRule>
  </conditionalFormatting>
  <conditionalFormatting sqref="B115:B117">
    <cfRule type="expression" dxfId="167" priority="303">
      <formula>#REF!="O"</formula>
    </cfRule>
    <cfRule type="expression" dxfId="166" priority="304">
      <formula>#REF!="S"</formula>
    </cfRule>
    <cfRule type="expression" dxfId="165" priority="305">
      <formula>#REF!="G"</formula>
    </cfRule>
  </conditionalFormatting>
  <conditionalFormatting sqref="B104:B110">
    <cfRule type="expression" dxfId="164" priority="296" stopIfTrue="1">
      <formula>#REF!="O"</formula>
    </cfRule>
    <cfRule type="expression" dxfId="163" priority="297" stopIfTrue="1">
      <formula>#REF!="S"</formula>
    </cfRule>
  </conditionalFormatting>
  <conditionalFormatting sqref="B104:B110">
    <cfRule type="expression" dxfId="162" priority="298">
      <formula>#REF!="O"</formula>
    </cfRule>
    <cfRule type="expression" dxfId="161" priority="299">
      <formula>#REF!="S"</formula>
    </cfRule>
    <cfRule type="expression" dxfId="160" priority="300">
      <formula>#REF!="G"</formula>
    </cfRule>
  </conditionalFormatting>
  <conditionalFormatting sqref="B190:B198 B201:B204 B210 B212 B215:B222 B226:B227 B233 B238 B244 B249 B258:B261 B265:B276 B206:B208">
    <cfRule type="expression" dxfId="159" priority="291" stopIfTrue="1">
      <formula>#REF!="O"</formula>
    </cfRule>
    <cfRule type="expression" dxfId="158" priority="292" stopIfTrue="1">
      <formula>#REF!="S"</formula>
    </cfRule>
  </conditionalFormatting>
  <conditionalFormatting sqref="B190:B198 B201:B204 B210 B212 B215:B222 B226:B227 B233 B238 B244 B249 B258:B261 B265:B276 B206:B208">
    <cfRule type="expression" dxfId="157" priority="293">
      <formula>#REF!="O"</formula>
    </cfRule>
    <cfRule type="expression" dxfId="156" priority="294">
      <formula>#REF!="S"</formula>
    </cfRule>
    <cfRule type="expression" dxfId="155" priority="295">
      <formula>#REF!="G"</formula>
    </cfRule>
  </conditionalFormatting>
  <conditionalFormatting sqref="B200">
    <cfRule type="expression" dxfId="154" priority="286" stopIfTrue="1">
      <formula>#REF!="O"</formula>
    </cfRule>
    <cfRule type="expression" dxfId="153" priority="287" stopIfTrue="1">
      <formula>#REF!="S"</formula>
    </cfRule>
  </conditionalFormatting>
  <conditionalFormatting sqref="B200">
    <cfRule type="expression" dxfId="152" priority="288">
      <formula>#REF!="O"</formula>
    </cfRule>
    <cfRule type="expression" dxfId="151" priority="289">
      <formula>#REF!="S"</formula>
    </cfRule>
    <cfRule type="expression" dxfId="150" priority="290">
      <formula>#REF!="G"</formula>
    </cfRule>
  </conditionalFormatting>
  <conditionalFormatting sqref="B211">
    <cfRule type="expression" dxfId="149" priority="281" stopIfTrue="1">
      <formula>#REF!="O"</formula>
    </cfRule>
    <cfRule type="expression" dxfId="148" priority="282" stopIfTrue="1">
      <formula>#REF!="S"</formula>
    </cfRule>
  </conditionalFormatting>
  <conditionalFormatting sqref="B211">
    <cfRule type="expression" dxfId="147" priority="283">
      <formula>#REF!="O"</formula>
    </cfRule>
    <cfRule type="expression" dxfId="146" priority="284">
      <formula>#REF!="S"</formula>
    </cfRule>
    <cfRule type="expression" dxfId="145" priority="285">
      <formula>#REF!="G"</formula>
    </cfRule>
  </conditionalFormatting>
  <conditionalFormatting sqref="B209">
    <cfRule type="expression" dxfId="144" priority="276" stopIfTrue="1">
      <formula>#REF!="O"</formula>
    </cfRule>
    <cfRule type="expression" dxfId="143" priority="277" stopIfTrue="1">
      <formula>#REF!="S"</formula>
    </cfRule>
  </conditionalFormatting>
  <conditionalFormatting sqref="B209">
    <cfRule type="expression" dxfId="142" priority="278">
      <formula>#REF!="O"</formula>
    </cfRule>
    <cfRule type="expression" dxfId="141" priority="279">
      <formula>#REF!="S"</formula>
    </cfRule>
    <cfRule type="expression" dxfId="140" priority="280">
      <formula>#REF!="G"</formula>
    </cfRule>
  </conditionalFormatting>
  <conditionalFormatting sqref="B213">
    <cfRule type="expression" dxfId="139" priority="271" stopIfTrue="1">
      <formula>#REF!="O"</formula>
    </cfRule>
    <cfRule type="expression" dxfId="138" priority="272" stopIfTrue="1">
      <formula>#REF!="S"</formula>
    </cfRule>
  </conditionalFormatting>
  <conditionalFormatting sqref="B213">
    <cfRule type="expression" dxfId="137" priority="273">
      <formula>#REF!="O"</formula>
    </cfRule>
    <cfRule type="expression" dxfId="136" priority="274">
      <formula>#REF!="S"</formula>
    </cfRule>
    <cfRule type="expression" dxfId="135" priority="275">
      <formula>#REF!="G"</formula>
    </cfRule>
  </conditionalFormatting>
  <conditionalFormatting sqref="B214">
    <cfRule type="expression" dxfId="134" priority="261" stopIfTrue="1">
      <formula>#REF!="O"</formula>
    </cfRule>
    <cfRule type="expression" dxfId="133" priority="262" stopIfTrue="1">
      <formula>#REF!="S"</formula>
    </cfRule>
  </conditionalFormatting>
  <conditionalFormatting sqref="B214">
    <cfRule type="expression" dxfId="132" priority="263">
      <formula>#REF!="O"</formula>
    </cfRule>
    <cfRule type="expression" dxfId="131" priority="264">
      <formula>#REF!="S"</formula>
    </cfRule>
    <cfRule type="expression" dxfId="130" priority="265">
      <formula>#REF!="G"</formula>
    </cfRule>
  </conditionalFormatting>
  <conditionalFormatting sqref="B225">
    <cfRule type="expression" dxfId="129" priority="256" stopIfTrue="1">
      <formula>#REF!="O"</formula>
    </cfRule>
    <cfRule type="expression" dxfId="128" priority="257" stopIfTrue="1">
      <formula>#REF!="S"</formula>
    </cfRule>
  </conditionalFormatting>
  <conditionalFormatting sqref="B225">
    <cfRule type="expression" dxfId="127" priority="258">
      <formula>#REF!="O"</formula>
    </cfRule>
    <cfRule type="expression" dxfId="126" priority="259">
      <formula>#REF!="S"</formula>
    </cfRule>
    <cfRule type="expression" dxfId="125" priority="260">
      <formula>#REF!="G"</formula>
    </cfRule>
  </conditionalFormatting>
  <conditionalFormatting sqref="B224">
    <cfRule type="expression" dxfId="124" priority="251" stopIfTrue="1">
      <formula>#REF!="O"</formula>
    </cfRule>
    <cfRule type="expression" dxfId="123" priority="252" stopIfTrue="1">
      <formula>#REF!="S"</formula>
    </cfRule>
  </conditionalFormatting>
  <conditionalFormatting sqref="B224">
    <cfRule type="expression" dxfId="122" priority="253">
      <formula>#REF!="O"</formula>
    </cfRule>
    <cfRule type="expression" dxfId="121" priority="254">
      <formula>#REF!="S"</formula>
    </cfRule>
    <cfRule type="expression" dxfId="120" priority="255">
      <formula>#REF!="G"</formula>
    </cfRule>
  </conditionalFormatting>
  <conditionalFormatting sqref="B229:B232">
    <cfRule type="expression" dxfId="119" priority="246" stopIfTrue="1">
      <formula>#REF!="O"</formula>
    </cfRule>
    <cfRule type="expression" dxfId="118" priority="247" stopIfTrue="1">
      <formula>#REF!="S"</formula>
    </cfRule>
  </conditionalFormatting>
  <conditionalFormatting sqref="B229:B232">
    <cfRule type="expression" dxfId="117" priority="248">
      <formula>#REF!="O"</formula>
    </cfRule>
    <cfRule type="expression" dxfId="116" priority="249">
      <formula>#REF!="S"</formula>
    </cfRule>
    <cfRule type="expression" dxfId="115" priority="250">
      <formula>#REF!="G"</formula>
    </cfRule>
  </conditionalFormatting>
  <conditionalFormatting sqref="B235:B237">
    <cfRule type="expression" dxfId="114" priority="241" stopIfTrue="1">
      <formula>#REF!="O"</formula>
    </cfRule>
    <cfRule type="expression" dxfId="113" priority="242" stopIfTrue="1">
      <formula>#REF!="S"</formula>
    </cfRule>
  </conditionalFormatting>
  <conditionalFormatting sqref="B235:B237">
    <cfRule type="expression" dxfId="112" priority="243">
      <formula>#REF!="O"</formula>
    </cfRule>
    <cfRule type="expression" dxfId="111" priority="244">
      <formula>#REF!="S"</formula>
    </cfRule>
    <cfRule type="expression" dxfId="110" priority="245">
      <formula>#REF!="G"</formula>
    </cfRule>
  </conditionalFormatting>
  <conditionalFormatting sqref="B240:B243">
    <cfRule type="expression" dxfId="109" priority="236" stopIfTrue="1">
      <formula>#REF!="O"</formula>
    </cfRule>
    <cfRule type="expression" dxfId="108" priority="237" stopIfTrue="1">
      <formula>#REF!="S"</formula>
    </cfRule>
  </conditionalFormatting>
  <conditionalFormatting sqref="B240:B243">
    <cfRule type="expression" dxfId="107" priority="238">
      <formula>#REF!="O"</formula>
    </cfRule>
    <cfRule type="expression" dxfId="106" priority="239">
      <formula>#REF!="S"</formula>
    </cfRule>
    <cfRule type="expression" dxfId="105" priority="240">
      <formula>#REF!="G"</formula>
    </cfRule>
  </conditionalFormatting>
  <conditionalFormatting sqref="B246:B248">
    <cfRule type="expression" dxfId="104" priority="231" stopIfTrue="1">
      <formula>#REF!="O"</formula>
    </cfRule>
    <cfRule type="expression" dxfId="103" priority="232" stopIfTrue="1">
      <formula>#REF!="S"</formula>
    </cfRule>
  </conditionalFormatting>
  <conditionalFormatting sqref="B246:B248">
    <cfRule type="expression" dxfId="102" priority="233">
      <formula>#REF!="O"</formula>
    </cfRule>
    <cfRule type="expression" dxfId="101" priority="234">
      <formula>#REF!="S"</formula>
    </cfRule>
    <cfRule type="expression" dxfId="100" priority="235">
      <formula>#REF!="G"</formula>
    </cfRule>
  </conditionalFormatting>
  <conditionalFormatting sqref="B262:B264">
    <cfRule type="expression" dxfId="99" priority="226" stopIfTrue="1">
      <formula>#REF!="O"</formula>
    </cfRule>
    <cfRule type="expression" dxfId="98" priority="227" stopIfTrue="1">
      <formula>#REF!="S"</formula>
    </cfRule>
  </conditionalFormatting>
  <conditionalFormatting sqref="B262:B264">
    <cfRule type="expression" dxfId="97" priority="228">
      <formula>#REF!="O"</formula>
    </cfRule>
    <cfRule type="expression" dxfId="96" priority="229">
      <formula>#REF!="S"</formula>
    </cfRule>
    <cfRule type="expression" dxfId="95" priority="230">
      <formula>#REF!="G"</formula>
    </cfRule>
  </conditionalFormatting>
  <conditionalFormatting sqref="B251:B257">
    <cfRule type="expression" dxfId="94" priority="221" stopIfTrue="1">
      <formula>#REF!="O"</formula>
    </cfRule>
    <cfRule type="expression" dxfId="93" priority="222" stopIfTrue="1">
      <formula>#REF!="S"</formula>
    </cfRule>
  </conditionalFormatting>
  <conditionalFormatting sqref="B251:B257">
    <cfRule type="expression" dxfId="92" priority="223">
      <formula>#REF!="O"</formula>
    </cfRule>
    <cfRule type="expression" dxfId="91" priority="224">
      <formula>#REF!="S"</formula>
    </cfRule>
    <cfRule type="expression" dxfId="90" priority="225">
      <formula>#REF!="G"</formula>
    </cfRule>
  </conditionalFormatting>
  <conditionalFormatting sqref="B52">
    <cfRule type="expression" dxfId="89" priority="216" stopIfTrue="1">
      <formula>#REF!="O"</formula>
    </cfRule>
    <cfRule type="expression" dxfId="88" priority="217" stopIfTrue="1">
      <formula>#REF!="S"</formula>
    </cfRule>
  </conditionalFormatting>
  <conditionalFormatting sqref="B52">
    <cfRule type="expression" dxfId="87" priority="218">
      <formula>#REF!="O"</formula>
    </cfRule>
    <cfRule type="expression" dxfId="86" priority="219">
      <formula>#REF!="S"</formula>
    </cfRule>
    <cfRule type="expression" dxfId="85" priority="220">
      <formula>#REF!="G"</formula>
    </cfRule>
  </conditionalFormatting>
  <conditionalFormatting sqref="B58">
    <cfRule type="expression" dxfId="84" priority="211" stopIfTrue="1">
      <formula>#REF!="O"</formula>
    </cfRule>
    <cfRule type="expression" dxfId="83" priority="212" stopIfTrue="1">
      <formula>#REF!="S"</formula>
    </cfRule>
  </conditionalFormatting>
  <conditionalFormatting sqref="B58">
    <cfRule type="expression" dxfId="82" priority="213">
      <formula>#REF!="O"</formula>
    </cfRule>
    <cfRule type="expression" dxfId="81" priority="214">
      <formula>#REF!="S"</formula>
    </cfRule>
    <cfRule type="expression" dxfId="80" priority="215">
      <formula>#REF!="G"</formula>
    </cfRule>
  </conditionalFormatting>
  <conditionalFormatting sqref="B76">
    <cfRule type="expression" dxfId="79" priority="206" stopIfTrue="1">
      <formula>#REF!="O"</formula>
    </cfRule>
    <cfRule type="expression" dxfId="78" priority="207" stopIfTrue="1">
      <formula>#REF!="S"</formula>
    </cfRule>
  </conditionalFormatting>
  <conditionalFormatting sqref="B76">
    <cfRule type="expression" dxfId="77" priority="208">
      <formula>#REF!="O"</formula>
    </cfRule>
    <cfRule type="expression" dxfId="76" priority="209">
      <formula>#REF!="S"</formula>
    </cfRule>
    <cfRule type="expression" dxfId="75" priority="210">
      <formula>#REF!="G"</formula>
    </cfRule>
  </conditionalFormatting>
  <conditionalFormatting sqref="B81">
    <cfRule type="expression" dxfId="74" priority="201" stopIfTrue="1">
      <formula>#REF!="O"</formula>
    </cfRule>
    <cfRule type="expression" dxfId="73" priority="202" stopIfTrue="1">
      <formula>#REF!="S"</formula>
    </cfRule>
  </conditionalFormatting>
  <conditionalFormatting sqref="B81">
    <cfRule type="expression" dxfId="72" priority="203">
      <formula>#REF!="O"</formula>
    </cfRule>
    <cfRule type="expression" dxfId="71" priority="204">
      <formula>#REF!="S"</formula>
    </cfRule>
    <cfRule type="expression" dxfId="70" priority="205">
      <formula>#REF!="G"</formula>
    </cfRule>
  </conditionalFormatting>
  <conditionalFormatting sqref="B87">
    <cfRule type="expression" dxfId="69" priority="196" stopIfTrue="1">
      <formula>#REF!="O"</formula>
    </cfRule>
    <cfRule type="expression" dxfId="68" priority="197" stopIfTrue="1">
      <formula>#REF!="S"</formula>
    </cfRule>
  </conditionalFormatting>
  <conditionalFormatting sqref="B87">
    <cfRule type="expression" dxfId="67" priority="198">
      <formula>#REF!="O"</formula>
    </cfRule>
    <cfRule type="expression" dxfId="66" priority="199">
      <formula>#REF!="S"</formula>
    </cfRule>
    <cfRule type="expression" dxfId="65" priority="200">
      <formula>#REF!="G"</formula>
    </cfRule>
  </conditionalFormatting>
  <conditionalFormatting sqref="B92">
    <cfRule type="expression" dxfId="64" priority="191" stopIfTrue="1">
      <formula>#REF!="O"</formula>
    </cfRule>
    <cfRule type="expression" dxfId="63" priority="192" stopIfTrue="1">
      <formula>#REF!="S"</formula>
    </cfRule>
  </conditionalFormatting>
  <conditionalFormatting sqref="B92">
    <cfRule type="expression" dxfId="62" priority="193">
      <formula>#REF!="O"</formula>
    </cfRule>
    <cfRule type="expression" dxfId="61" priority="194">
      <formula>#REF!="S"</formula>
    </cfRule>
    <cfRule type="expression" dxfId="60" priority="195">
      <formula>#REF!="G"</formula>
    </cfRule>
  </conditionalFormatting>
  <conditionalFormatting sqref="B98">
    <cfRule type="expression" dxfId="59" priority="186" stopIfTrue="1">
      <formula>#REF!="O"</formula>
    </cfRule>
    <cfRule type="expression" dxfId="58" priority="187" stopIfTrue="1">
      <formula>#REF!="S"</formula>
    </cfRule>
  </conditionalFormatting>
  <conditionalFormatting sqref="B98">
    <cfRule type="expression" dxfId="57" priority="188">
      <formula>#REF!="O"</formula>
    </cfRule>
    <cfRule type="expression" dxfId="56" priority="189">
      <formula>#REF!="S"</formula>
    </cfRule>
    <cfRule type="expression" dxfId="55" priority="190">
      <formula>#REF!="G"</formula>
    </cfRule>
  </conditionalFormatting>
  <conditionalFormatting sqref="B103">
    <cfRule type="expression" dxfId="54" priority="181" stopIfTrue="1">
      <formula>#REF!="O"</formula>
    </cfRule>
    <cfRule type="expression" dxfId="53" priority="182" stopIfTrue="1">
      <formula>#REF!="S"</formula>
    </cfRule>
  </conditionalFormatting>
  <conditionalFormatting sqref="B103">
    <cfRule type="expression" dxfId="52" priority="183">
      <formula>#REF!="O"</formula>
    </cfRule>
    <cfRule type="expression" dxfId="51" priority="184">
      <formula>#REF!="S"</formula>
    </cfRule>
    <cfRule type="expression" dxfId="50" priority="185">
      <formula>#REF!="G"</formula>
    </cfRule>
  </conditionalFormatting>
  <conditionalFormatting sqref="B57">
    <cfRule type="expression" dxfId="49" priority="176" stopIfTrue="1">
      <formula>#REF!="O"</formula>
    </cfRule>
    <cfRule type="expression" dxfId="48" priority="177" stopIfTrue="1">
      <formula>#REF!="S"</formula>
    </cfRule>
  </conditionalFormatting>
  <conditionalFormatting sqref="B57">
    <cfRule type="expression" dxfId="47" priority="178">
      <formula>#REF!="O"</formula>
    </cfRule>
    <cfRule type="expression" dxfId="46" priority="179">
      <formula>#REF!="S"</formula>
    </cfRule>
    <cfRule type="expression" dxfId="45" priority="180">
      <formula>#REF!="G"</formula>
    </cfRule>
  </conditionalFormatting>
  <conditionalFormatting sqref="B199">
    <cfRule type="expression" dxfId="44" priority="171" stopIfTrue="1">
      <formula>#REF!="O"</formula>
    </cfRule>
    <cfRule type="expression" dxfId="43" priority="172" stopIfTrue="1">
      <formula>#REF!="S"</formula>
    </cfRule>
  </conditionalFormatting>
  <conditionalFormatting sqref="B199">
    <cfRule type="expression" dxfId="42" priority="173">
      <formula>#REF!="O"</formula>
    </cfRule>
    <cfRule type="expression" dxfId="41" priority="174">
      <formula>#REF!="S"</formula>
    </cfRule>
    <cfRule type="expression" dxfId="40" priority="175">
      <formula>#REF!="G"</formula>
    </cfRule>
  </conditionalFormatting>
  <conditionalFormatting sqref="B205">
    <cfRule type="expression" dxfId="39" priority="166" stopIfTrue="1">
      <formula>#REF!="O"</formula>
    </cfRule>
    <cfRule type="expression" dxfId="38" priority="167" stopIfTrue="1">
      <formula>#REF!="S"</formula>
    </cfRule>
  </conditionalFormatting>
  <conditionalFormatting sqref="B205">
    <cfRule type="expression" dxfId="37" priority="168">
      <formula>#REF!="O"</formula>
    </cfRule>
    <cfRule type="expression" dxfId="36" priority="169">
      <formula>#REF!="S"</formula>
    </cfRule>
    <cfRule type="expression" dxfId="35" priority="170">
      <formula>#REF!="G"</formula>
    </cfRule>
  </conditionalFormatting>
  <conditionalFormatting sqref="B223">
    <cfRule type="expression" dxfId="34" priority="161" stopIfTrue="1">
      <formula>#REF!="O"</formula>
    </cfRule>
    <cfRule type="expression" dxfId="33" priority="162" stopIfTrue="1">
      <formula>#REF!="S"</formula>
    </cfRule>
  </conditionalFormatting>
  <conditionalFormatting sqref="B223">
    <cfRule type="expression" dxfId="32" priority="163">
      <formula>#REF!="O"</formula>
    </cfRule>
    <cfRule type="expression" dxfId="31" priority="164">
      <formula>#REF!="S"</formula>
    </cfRule>
    <cfRule type="expression" dxfId="30" priority="165">
      <formula>#REF!="G"</formula>
    </cfRule>
  </conditionalFormatting>
  <conditionalFormatting sqref="B228">
    <cfRule type="expression" dxfId="29" priority="156" stopIfTrue="1">
      <formula>#REF!="O"</formula>
    </cfRule>
    <cfRule type="expression" dxfId="28" priority="157" stopIfTrue="1">
      <formula>#REF!="S"</formula>
    </cfRule>
  </conditionalFormatting>
  <conditionalFormatting sqref="B228">
    <cfRule type="expression" dxfId="27" priority="158">
      <formula>#REF!="O"</formula>
    </cfRule>
    <cfRule type="expression" dxfId="26" priority="159">
      <formula>#REF!="S"</formula>
    </cfRule>
    <cfRule type="expression" dxfId="25" priority="160">
      <formula>#REF!="G"</formula>
    </cfRule>
  </conditionalFormatting>
  <conditionalFormatting sqref="B234">
    <cfRule type="expression" dxfId="24" priority="151" stopIfTrue="1">
      <formula>#REF!="O"</formula>
    </cfRule>
    <cfRule type="expression" dxfId="23" priority="152" stopIfTrue="1">
      <formula>#REF!="S"</formula>
    </cfRule>
  </conditionalFormatting>
  <conditionalFormatting sqref="B234">
    <cfRule type="expression" dxfId="22" priority="153">
      <formula>#REF!="O"</formula>
    </cfRule>
    <cfRule type="expression" dxfId="21" priority="154">
      <formula>#REF!="S"</formula>
    </cfRule>
    <cfRule type="expression" dxfId="20" priority="155">
      <formula>#REF!="G"</formula>
    </cfRule>
  </conditionalFormatting>
  <conditionalFormatting sqref="B239">
    <cfRule type="expression" dxfId="19" priority="146" stopIfTrue="1">
      <formula>#REF!="O"</formula>
    </cfRule>
    <cfRule type="expression" dxfId="18" priority="147" stopIfTrue="1">
      <formula>#REF!="S"</formula>
    </cfRule>
  </conditionalFormatting>
  <conditionalFormatting sqref="B239">
    <cfRule type="expression" dxfId="17" priority="148">
      <formula>#REF!="O"</formula>
    </cfRule>
    <cfRule type="expression" dxfId="16" priority="149">
      <formula>#REF!="S"</formula>
    </cfRule>
    <cfRule type="expression" dxfId="15" priority="150">
      <formula>#REF!="G"</formula>
    </cfRule>
  </conditionalFormatting>
  <conditionalFormatting sqref="B245">
    <cfRule type="expression" dxfId="14" priority="141" stopIfTrue="1">
      <formula>#REF!="O"</formula>
    </cfRule>
    <cfRule type="expression" dxfId="13" priority="142" stopIfTrue="1">
      <formula>#REF!="S"</formula>
    </cfRule>
  </conditionalFormatting>
  <conditionalFormatting sqref="B245">
    <cfRule type="expression" dxfId="12" priority="143">
      <formula>#REF!="O"</formula>
    </cfRule>
    <cfRule type="expression" dxfId="11" priority="144">
      <formula>#REF!="S"</formula>
    </cfRule>
    <cfRule type="expression" dxfId="10" priority="145">
      <formula>#REF!="G"</formula>
    </cfRule>
  </conditionalFormatting>
  <conditionalFormatting sqref="B250">
    <cfRule type="expression" dxfId="9" priority="136" stopIfTrue="1">
      <formula>#REF!="O"</formula>
    </cfRule>
    <cfRule type="expression" dxfId="8" priority="137" stopIfTrue="1">
      <formula>#REF!="S"</formula>
    </cfRule>
  </conditionalFormatting>
  <conditionalFormatting sqref="B250">
    <cfRule type="expression" dxfId="7" priority="138">
      <formula>#REF!="O"</formula>
    </cfRule>
    <cfRule type="expression" dxfId="6" priority="139">
      <formula>#REF!="S"</formula>
    </cfRule>
    <cfRule type="expression" dxfId="5" priority="140">
      <formula>#REF!="G"</formula>
    </cfRule>
  </conditionalFormatting>
  <conditionalFormatting sqref="B277">
    <cfRule type="expression" dxfId="4" priority="131" stopIfTrue="1">
      <formula>#REF!="O"</formula>
    </cfRule>
    <cfRule type="expression" dxfId="3" priority="132" stopIfTrue="1">
      <formula>#REF!="S"</formula>
    </cfRule>
  </conditionalFormatting>
  <conditionalFormatting sqref="B277">
    <cfRule type="expression" dxfId="2" priority="133">
      <formula>#REF!="O"</formula>
    </cfRule>
    <cfRule type="expression" dxfId="1" priority="134">
      <formula>#REF!="S"</formula>
    </cfRule>
    <cfRule type="expression" dxfId="0" priority="135">
      <formula>#REF!="G"</formula>
    </cfRule>
  </conditionalFormatting>
  <printOptions horizontalCentered="1"/>
  <pageMargins left="0.5" right="0.5" top="0.75" bottom="0.5" header="0.3" footer="0.3"/>
  <pageSetup paperSize="5" scale="59" fitToHeight="0" orientation="landscape" r:id="rId1"/>
  <headerFooter>
    <oddHeader>&amp;LPER&amp;C&amp;"Arial,Bold"&amp;14&amp;UComprehensive Strategic Finances&amp;"Arial,Regular"&amp;10&amp;U
&amp;12(Study Step 1: Agency Legal Directives, Plan and Resources)</oddHeader>
    <oddFooter>&amp;RThe contents of this chart are considered sworn testimony from the Agency Director.</oddFooter>
  </headerFooter>
  <rowBreaks count="6" manualBreakCount="6">
    <brk id="21" max="16383" man="1"/>
    <brk id="24" max="13" man="1"/>
    <brk id="130" max="16383" man="1"/>
    <brk id="150" max="16383" man="1"/>
    <brk id="171" max="16383" man="1"/>
    <brk id="2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7"/>
  <sheetViews>
    <sheetView view="pageBreakPreview" zoomScaleNormal="100" zoomScaleSheetLayoutView="100" workbookViewId="0">
      <selection activeCell="B3" sqref="B3"/>
    </sheetView>
  </sheetViews>
  <sheetFormatPr defaultColWidth="9.140625" defaultRowHeight="12.75" outlineLevelRow="1" x14ac:dyDescent="0.2"/>
  <cols>
    <col min="1" max="1" width="56" style="94" customWidth="1"/>
    <col min="2" max="2" width="35.140625" style="94" customWidth="1"/>
    <col min="3" max="4" width="13.7109375" style="94" customWidth="1"/>
    <col min="5" max="5" width="13.7109375" style="250" customWidth="1"/>
    <col min="6" max="7" width="13.7109375" style="94" customWidth="1"/>
    <col min="8" max="8" width="13.7109375" style="250" customWidth="1"/>
    <col min="9" max="9" width="32.85546875" style="94" customWidth="1"/>
    <col min="10" max="10" width="21" style="94" customWidth="1"/>
    <col min="11" max="11" width="22.7109375" style="94" customWidth="1"/>
    <col min="12" max="12" width="15.7109375" style="94" customWidth="1"/>
    <col min="13" max="13" width="30.7109375" style="94" customWidth="1"/>
    <col min="14" max="14" width="17.28515625" style="94" customWidth="1"/>
    <col min="15" max="16384" width="9.140625" style="94"/>
  </cols>
  <sheetData>
    <row r="1" spans="1:13" ht="15" customHeight="1" x14ac:dyDescent="0.2">
      <c r="A1" s="3" t="s">
        <v>0</v>
      </c>
      <c r="B1" s="249" t="s">
        <v>300</v>
      </c>
      <c r="F1" s="93"/>
    </row>
    <row r="2" spans="1:13" ht="15" customHeight="1" x14ac:dyDescent="0.2">
      <c r="A2" s="3" t="s">
        <v>1</v>
      </c>
      <c r="B2" s="253">
        <v>43007</v>
      </c>
      <c r="F2" s="17"/>
    </row>
    <row r="3" spans="1:13" x14ac:dyDescent="0.2">
      <c r="A3" s="93"/>
      <c r="G3" s="12"/>
      <c r="H3" s="12"/>
    </row>
    <row r="4" spans="1:13" ht="109.9" customHeight="1" x14ac:dyDescent="0.2">
      <c r="A4" s="292" t="s">
        <v>423</v>
      </c>
      <c r="B4" s="292"/>
      <c r="C4" s="292"/>
      <c r="D4" s="292"/>
      <c r="E4" s="292"/>
      <c r="F4" s="292"/>
      <c r="G4" s="292"/>
      <c r="H4" s="17"/>
    </row>
    <row r="5" spans="1:13" ht="90" customHeight="1" x14ac:dyDescent="0.2">
      <c r="A5" s="292" t="s">
        <v>424</v>
      </c>
      <c r="B5" s="292"/>
      <c r="C5" s="292"/>
      <c r="D5" s="292"/>
      <c r="E5" s="292"/>
      <c r="F5" s="292"/>
      <c r="G5" s="292"/>
      <c r="H5" s="17"/>
      <c r="I5" s="13"/>
      <c r="J5" s="13"/>
      <c r="K5" s="13"/>
      <c r="L5" s="13"/>
    </row>
    <row r="6" spans="1:13" ht="13.5" thickBot="1" x14ac:dyDescent="0.25">
      <c r="A6" s="17"/>
      <c r="B6" s="17"/>
      <c r="C6" s="13"/>
      <c r="D6" s="8"/>
      <c r="E6" s="8"/>
      <c r="F6" s="13"/>
      <c r="G6" s="13"/>
      <c r="H6" s="13"/>
      <c r="I6" s="18"/>
      <c r="J6" s="18"/>
      <c r="K6" s="18"/>
      <c r="L6" s="18"/>
    </row>
    <row r="7" spans="1:13" ht="13.5" thickBot="1" x14ac:dyDescent="0.25">
      <c r="A7" s="17"/>
      <c r="B7" s="17"/>
      <c r="C7" s="297" t="s">
        <v>23</v>
      </c>
      <c r="D7" s="298"/>
      <c r="E7" s="299"/>
      <c r="F7" s="297" t="s">
        <v>33</v>
      </c>
      <c r="G7" s="298"/>
      <c r="H7" s="299"/>
      <c r="I7" s="250"/>
      <c r="J7" s="13"/>
      <c r="K7" s="17"/>
      <c r="M7" s="8"/>
    </row>
    <row r="8" spans="1:13" ht="13.15" customHeight="1" x14ac:dyDescent="0.2">
      <c r="A8" s="8"/>
      <c r="B8" s="13"/>
      <c r="C8" s="300" t="s">
        <v>352</v>
      </c>
      <c r="D8" s="301"/>
      <c r="E8" s="259">
        <v>126.5</v>
      </c>
      <c r="F8" s="302" t="s">
        <v>352</v>
      </c>
      <c r="G8" s="303"/>
      <c r="H8" s="260">
        <v>126.5</v>
      </c>
      <c r="I8" s="250"/>
      <c r="J8" s="13"/>
      <c r="K8" s="17"/>
      <c r="M8" s="8"/>
    </row>
    <row r="9" spans="1:13" ht="51" x14ac:dyDescent="0.2">
      <c r="A9" s="13"/>
      <c r="C9" s="300" t="s">
        <v>353</v>
      </c>
      <c r="D9" s="301"/>
      <c r="E9" s="261" t="s">
        <v>354</v>
      </c>
      <c r="F9" s="304" t="s">
        <v>353</v>
      </c>
      <c r="G9" s="305"/>
      <c r="H9" s="261" t="s">
        <v>355</v>
      </c>
      <c r="I9" s="250"/>
      <c r="J9" s="250"/>
    </row>
    <row r="10" spans="1:13" s="102" customFormat="1" ht="13.15" customHeight="1" x14ac:dyDescent="0.2">
      <c r="A10" s="13"/>
      <c r="C10" s="300" t="s">
        <v>356</v>
      </c>
      <c r="D10" s="301"/>
      <c r="E10" s="122">
        <f>ComprehensiveStrategicFinances!C31</f>
        <v>137669342</v>
      </c>
      <c r="F10" s="304" t="s">
        <v>356</v>
      </c>
      <c r="G10" s="305"/>
      <c r="H10" s="122">
        <f>ComprehensiveStrategicFinances!C178</f>
        <v>156781833</v>
      </c>
      <c r="I10" s="250"/>
      <c r="J10" s="250"/>
    </row>
    <row r="11" spans="1:13" s="102" customFormat="1" ht="13.9" customHeight="1" thickBot="1" x14ac:dyDescent="0.25">
      <c r="A11" s="13"/>
      <c r="C11" s="285" t="s">
        <v>145</v>
      </c>
      <c r="D11" s="286"/>
      <c r="E11" s="118">
        <f>ComprehensiveStrategicFinances!C144</f>
        <v>7142902.4000000022</v>
      </c>
      <c r="F11" s="287" t="s">
        <v>145</v>
      </c>
      <c r="G11" s="288"/>
      <c r="H11" s="118">
        <f>ComprehensiveStrategicFinances!C291</f>
        <v>3453389</v>
      </c>
      <c r="I11" s="250"/>
      <c r="J11" s="250"/>
    </row>
    <row r="12" spans="1:13" s="250" customFormat="1" ht="13.5" thickBot="1" x14ac:dyDescent="0.25">
      <c r="A12" s="13"/>
      <c r="C12" s="17"/>
      <c r="D12" s="17"/>
      <c r="E12" s="17"/>
      <c r="F12" s="17"/>
      <c r="G12" s="17"/>
      <c r="H12" s="17"/>
    </row>
    <row r="13" spans="1:13" ht="13.5" thickBot="1" x14ac:dyDescent="0.25">
      <c r="A13" s="293" t="s">
        <v>350</v>
      </c>
      <c r="B13" s="295" t="s">
        <v>351</v>
      </c>
      <c r="C13" s="289" t="s">
        <v>23</v>
      </c>
      <c r="D13" s="290"/>
      <c r="E13" s="291"/>
      <c r="F13" s="289" t="s">
        <v>33</v>
      </c>
      <c r="G13" s="290"/>
      <c r="H13" s="291"/>
      <c r="I13" s="318" t="s">
        <v>32</v>
      </c>
      <c r="J13" s="320" t="s">
        <v>24</v>
      </c>
      <c r="K13" s="293" t="s">
        <v>347</v>
      </c>
      <c r="L13" s="320" t="s">
        <v>348</v>
      </c>
      <c r="M13" s="293" t="s">
        <v>349</v>
      </c>
    </row>
    <row r="14" spans="1:13" s="127" customFormat="1" ht="76.5" x14ac:dyDescent="0.2">
      <c r="A14" s="294"/>
      <c r="B14" s="296"/>
      <c r="C14" s="125" t="s">
        <v>301</v>
      </c>
      <c r="D14" s="126" t="s">
        <v>26</v>
      </c>
      <c r="E14" s="251" t="s">
        <v>357</v>
      </c>
      <c r="F14" s="125" t="s">
        <v>302</v>
      </c>
      <c r="G14" s="126" t="s">
        <v>25</v>
      </c>
      <c r="H14" s="254" t="s">
        <v>357</v>
      </c>
      <c r="I14" s="319"/>
      <c r="J14" s="321"/>
      <c r="K14" s="294"/>
      <c r="L14" s="321"/>
      <c r="M14" s="294"/>
    </row>
    <row r="15" spans="1:13" s="108" customFormat="1" ht="30" customHeight="1" x14ac:dyDescent="0.2">
      <c r="A15" s="322" t="s">
        <v>146</v>
      </c>
      <c r="B15" s="322"/>
      <c r="C15" s="322"/>
      <c r="D15" s="322"/>
      <c r="E15" s="322"/>
      <c r="F15" s="322"/>
      <c r="G15" s="322"/>
      <c r="H15" s="322"/>
      <c r="I15" s="322"/>
      <c r="J15" s="322"/>
      <c r="K15" s="322"/>
      <c r="L15" s="322"/>
      <c r="M15" s="323"/>
    </row>
    <row r="16" spans="1:13" s="108" customFormat="1" ht="114.75" x14ac:dyDescent="0.2">
      <c r="A16" s="89" t="s">
        <v>147</v>
      </c>
      <c r="B16" s="215" t="s">
        <v>360</v>
      </c>
      <c r="C16" s="226" t="s">
        <v>369</v>
      </c>
      <c r="D16" s="262">
        <f>ComprehensiveStrategicFinances!C44</f>
        <v>25632413.350000001</v>
      </c>
      <c r="E16" s="263">
        <f>D16/$E$10</f>
        <v>0.18618824625456554</v>
      </c>
      <c r="F16" s="226" t="s">
        <v>382</v>
      </c>
      <c r="G16" s="262">
        <f>ComprehensiveStrategicFinances!C191</f>
        <v>30031117</v>
      </c>
      <c r="H16" s="263">
        <f>G16/$H$10</f>
        <v>0.1915471737085763</v>
      </c>
      <c r="I16" s="123" t="s">
        <v>263</v>
      </c>
      <c r="J16" s="112" t="s">
        <v>233</v>
      </c>
      <c r="K16" s="112" t="s">
        <v>243</v>
      </c>
      <c r="L16" s="109" t="s">
        <v>242</v>
      </c>
      <c r="M16" s="112" t="s">
        <v>358</v>
      </c>
    </row>
    <row r="17" spans="1:13" s="108" customFormat="1" ht="25.5" hidden="1" outlineLevel="1" x14ac:dyDescent="0.2">
      <c r="A17" s="90" t="s">
        <v>148</v>
      </c>
      <c r="B17" s="120"/>
      <c r="C17" s="121"/>
      <c r="D17" s="122">
        <f>ComprehensiveStrategicFinances!C45</f>
        <v>0</v>
      </c>
      <c r="E17" s="255"/>
      <c r="F17" s="121"/>
      <c r="G17" s="122">
        <f>ComprehensiveStrategicFinances!C192</f>
        <v>0</v>
      </c>
      <c r="H17" s="263"/>
      <c r="I17" s="123" t="s">
        <v>359</v>
      </c>
      <c r="J17" s="123" t="s">
        <v>359</v>
      </c>
      <c r="K17" s="123" t="s">
        <v>359</v>
      </c>
      <c r="L17" s="123" t="s">
        <v>359</v>
      </c>
      <c r="M17" s="123" t="s">
        <v>359</v>
      </c>
    </row>
    <row r="18" spans="1:13" s="108" customFormat="1" ht="25.5" hidden="1" outlineLevel="1" x14ac:dyDescent="0.2">
      <c r="A18" s="90" t="s">
        <v>149</v>
      </c>
      <c r="B18" s="120"/>
      <c r="C18" s="121"/>
      <c r="D18" s="122">
        <f>ComprehensiveStrategicFinances!C46</f>
        <v>0</v>
      </c>
      <c r="E18" s="255"/>
      <c r="F18" s="121"/>
      <c r="G18" s="122">
        <f>ComprehensiveStrategicFinances!C193</f>
        <v>0</v>
      </c>
      <c r="H18" s="263"/>
      <c r="I18" s="123" t="s">
        <v>359</v>
      </c>
      <c r="J18" s="112" t="s">
        <v>359</v>
      </c>
      <c r="K18" s="112" t="s">
        <v>359</v>
      </c>
      <c r="L18" s="109" t="s">
        <v>359</v>
      </c>
      <c r="M18" s="112" t="s">
        <v>359</v>
      </c>
    </row>
    <row r="19" spans="1:13" s="108" customFormat="1" ht="25.5" hidden="1" outlineLevel="1" x14ac:dyDescent="0.2">
      <c r="A19" s="90" t="s">
        <v>150</v>
      </c>
      <c r="B19" s="120"/>
      <c r="C19" s="121"/>
      <c r="D19" s="122">
        <f>ComprehensiveStrategicFinances!C47</f>
        <v>0</v>
      </c>
      <c r="E19" s="255"/>
      <c r="F19" s="121"/>
      <c r="G19" s="122">
        <f>ComprehensiveStrategicFinances!C194</f>
        <v>0</v>
      </c>
      <c r="H19" s="263"/>
      <c r="I19" s="123" t="s">
        <v>359</v>
      </c>
      <c r="J19" s="112" t="s">
        <v>359</v>
      </c>
      <c r="K19" s="112" t="s">
        <v>359</v>
      </c>
      <c r="L19" s="109" t="s">
        <v>359</v>
      </c>
      <c r="M19" s="112" t="s">
        <v>359</v>
      </c>
    </row>
    <row r="20" spans="1:13" s="108" customFormat="1" ht="38.25" hidden="1" outlineLevel="1" x14ac:dyDescent="0.2">
      <c r="A20" s="90" t="s">
        <v>151</v>
      </c>
      <c r="B20" s="120"/>
      <c r="C20" s="121"/>
      <c r="D20" s="122">
        <f>ComprehensiveStrategicFinances!C48</f>
        <v>0</v>
      </c>
      <c r="E20" s="255"/>
      <c r="F20" s="121"/>
      <c r="G20" s="122">
        <f>ComprehensiveStrategicFinances!C195</f>
        <v>0</v>
      </c>
      <c r="H20" s="263"/>
      <c r="I20" s="123" t="s">
        <v>359</v>
      </c>
      <c r="J20" s="112" t="s">
        <v>359</v>
      </c>
      <c r="K20" s="112" t="s">
        <v>359</v>
      </c>
      <c r="L20" s="109" t="s">
        <v>359</v>
      </c>
      <c r="M20" s="112" t="s">
        <v>359</v>
      </c>
    </row>
    <row r="21" spans="1:13" s="108" customFormat="1" ht="51" hidden="1" outlineLevel="1" x14ac:dyDescent="0.2">
      <c r="A21" s="90" t="s">
        <v>152</v>
      </c>
      <c r="B21" s="120"/>
      <c r="C21" s="121"/>
      <c r="D21" s="122">
        <f>ComprehensiveStrategicFinances!C49</f>
        <v>0</v>
      </c>
      <c r="E21" s="255"/>
      <c r="F21" s="121"/>
      <c r="G21" s="122">
        <f>ComprehensiveStrategicFinances!C196</f>
        <v>0</v>
      </c>
      <c r="H21" s="263"/>
      <c r="I21" s="123" t="s">
        <v>359</v>
      </c>
      <c r="J21" s="112" t="s">
        <v>359</v>
      </c>
      <c r="K21" s="112" t="s">
        <v>359</v>
      </c>
      <c r="L21" s="109" t="s">
        <v>359</v>
      </c>
      <c r="M21" s="112" t="s">
        <v>359</v>
      </c>
    </row>
    <row r="22" spans="1:13" s="108" customFormat="1" ht="38.25" hidden="1" outlineLevel="1" x14ac:dyDescent="0.2">
      <c r="A22" s="90" t="s">
        <v>153</v>
      </c>
      <c r="B22" s="120"/>
      <c r="C22" s="121"/>
      <c r="D22" s="122">
        <f>ComprehensiveStrategicFinances!C50</f>
        <v>0</v>
      </c>
      <c r="E22" s="255"/>
      <c r="F22" s="121"/>
      <c r="G22" s="122">
        <f>ComprehensiveStrategicFinances!C197</f>
        <v>0</v>
      </c>
      <c r="H22" s="263"/>
      <c r="I22" s="123" t="s">
        <v>359</v>
      </c>
      <c r="J22" s="112" t="s">
        <v>359</v>
      </c>
      <c r="K22" s="112" t="s">
        <v>359</v>
      </c>
      <c r="L22" s="109" t="s">
        <v>359</v>
      </c>
      <c r="M22" s="112" t="s">
        <v>359</v>
      </c>
    </row>
    <row r="23" spans="1:13" s="108" customFormat="1" ht="30" customHeight="1" collapsed="1" x14ac:dyDescent="0.2">
      <c r="A23" s="322" t="s">
        <v>297</v>
      </c>
      <c r="B23" s="322"/>
      <c r="C23" s="322"/>
      <c r="D23" s="322"/>
      <c r="E23" s="322"/>
      <c r="F23" s="322"/>
      <c r="G23" s="322"/>
      <c r="H23" s="322"/>
      <c r="I23" s="322"/>
      <c r="J23" s="322"/>
      <c r="K23" s="322"/>
      <c r="L23" s="322"/>
      <c r="M23" s="323"/>
    </row>
    <row r="24" spans="1:13" s="108" customFormat="1" ht="89.25" x14ac:dyDescent="0.2">
      <c r="A24" s="89" t="s">
        <v>155</v>
      </c>
      <c r="B24" s="215" t="s">
        <v>343</v>
      </c>
      <c r="C24" s="226" t="s">
        <v>370</v>
      </c>
      <c r="D24" s="262">
        <f>ComprehensiveStrategicFinances!C52</f>
        <v>8456012</v>
      </c>
      <c r="E24" s="263">
        <f>D24/$E$10</f>
        <v>6.1422622329378174E-2</v>
      </c>
      <c r="F24" s="226" t="s">
        <v>383</v>
      </c>
      <c r="G24" s="262">
        <f>ComprehensiveStrategicFinances!C199</f>
        <v>4925130</v>
      </c>
      <c r="H24" s="263">
        <f>G24/$E$10</f>
        <v>3.577506748016563E-2</v>
      </c>
      <c r="I24" s="123" t="s">
        <v>263</v>
      </c>
      <c r="J24" s="112" t="s">
        <v>233</v>
      </c>
      <c r="K24" s="112" t="s">
        <v>243</v>
      </c>
      <c r="L24" s="109" t="s">
        <v>242</v>
      </c>
      <c r="M24" s="112" t="s">
        <v>358</v>
      </c>
    </row>
    <row r="25" spans="1:13" s="108" customFormat="1" ht="25.5" hidden="1" outlineLevel="1" x14ac:dyDescent="0.2">
      <c r="A25" s="90" t="s">
        <v>156</v>
      </c>
      <c r="B25" s="120"/>
      <c r="C25" s="121"/>
      <c r="D25" s="122">
        <f>ComprehensiveStrategicFinances!C53</f>
        <v>0</v>
      </c>
      <c r="E25" s="255"/>
      <c r="F25" s="121"/>
      <c r="G25" s="262"/>
      <c r="H25" s="263"/>
      <c r="I25" s="123" t="s">
        <v>359</v>
      </c>
      <c r="J25" s="112" t="s">
        <v>359</v>
      </c>
      <c r="K25" s="112" t="s">
        <v>359</v>
      </c>
      <c r="L25" s="109" t="s">
        <v>359</v>
      </c>
      <c r="M25" s="112" t="s">
        <v>359</v>
      </c>
    </row>
    <row r="26" spans="1:13" s="108" customFormat="1" ht="38.25" hidden="1" outlineLevel="1" x14ac:dyDescent="0.2">
      <c r="A26" s="90" t="s">
        <v>157</v>
      </c>
      <c r="B26" s="120"/>
      <c r="C26" s="121"/>
      <c r="D26" s="122">
        <f>ComprehensiveStrategicFinances!C54</f>
        <v>0</v>
      </c>
      <c r="E26" s="255"/>
      <c r="F26" s="121"/>
      <c r="G26" s="262"/>
      <c r="H26" s="263"/>
      <c r="I26" s="123" t="s">
        <v>359</v>
      </c>
      <c r="J26" s="112" t="s">
        <v>359</v>
      </c>
      <c r="K26" s="112" t="s">
        <v>359</v>
      </c>
      <c r="L26" s="109" t="s">
        <v>359</v>
      </c>
      <c r="M26" s="112" t="s">
        <v>359</v>
      </c>
    </row>
    <row r="27" spans="1:13" s="108" customFormat="1" ht="51" hidden="1" outlineLevel="1" x14ac:dyDescent="0.2">
      <c r="A27" s="90" t="s">
        <v>158</v>
      </c>
      <c r="B27" s="120"/>
      <c r="C27" s="121"/>
      <c r="D27" s="122">
        <f>ComprehensiveStrategicFinances!C55</f>
        <v>0</v>
      </c>
      <c r="E27" s="255"/>
      <c r="F27" s="121"/>
      <c r="G27" s="262"/>
      <c r="H27" s="263"/>
      <c r="I27" s="123" t="s">
        <v>359</v>
      </c>
      <c r="J27" s="112" t="s">
        <v>359</v>
      </c>
      <c r="K27" s="112" t="s">
        <v>359</v>
      </c>
      <c r="L27" s="109" t="s">
        <v>359</v>
      </c>
      <c r="M27" s="112" t="s">
        <v>359</v>
      </c>
    </row>
    <row r="28" spans="1:13" s="108" customFormat="1" ht="38.25" hidden="1" outlineLevel="1" x14ac:dyDescent="0.2">
      <c r="A28" s="90" t="s">
        <v>159</v>
      </c>
      <c r="B28" s="120"/>
      <c r="C28" s="121"/>
      <c r="D28" s="122">
        <f>ComprehensiveStrategicFinances!C56</f>
        <v>0</v>
      </c>
      <c r="E28" s="255"/>
      <c r="F28" s="121"/>
      <c r="G28" s="262"/>
      <c r="H28" s="263"/>
      <c r="I28" s="123" t="s">
        <v>359</v>
      </c>
      <c r="J28" s="112" t="s">
        <v>359</v>
      </c>
      <c r="K28" s="112" t="s">
        <v>359</v>
      </c>
      <c r="L28" s="109" t="s">
        <v>359</v>
      </c>
      <c r="M28" s="112" t="s">
        <v>359</v>
      </c>
    </row>
    <row r="29" spans="1:13" s="108" customFormat="1" ht="30" customHeight="1" collapsed="1" x14ac:dyDescent="0.2">
      <c r="A29" s="322" t="s">
        <v>298</v>
      </c>
      <c r="B29" s="322"/>
      <c r="C29" s="322"/>
      <c r="D29" s="322"/>
      <c r="E29" s="322"/>
      <c r="F29" s="322"/>
      <c r="G29" s="322"/>
      <c r="H29" s="322"/>
      <c r="I29" s="322"/>
      <c r="J29" s="322"/>
      <c r="K29" s="322"/>
      <c r="L29" s="322"/>
      <c r="M29" s="323"/>
    </row>
    <row r="30" spans="1:13" s="108" customFormat="1" ht="114.75" x14ac:dyDescent="0.2">
      <c r="A30" s="89" t="s">
        <v>161</v>
      </c>
      <c r="B30" s="215" t="s">
        <v>361</v>
      </c>
      <c r="C30" s="226" t="s">
        <v>371</v>
      </c>
      <c r="D30" s="262">
        <f>ComprehensiveStrategicFinances!C58</f>
        <v>4389971.2</v>
      </c>
      <c r="E30" s="263">
        <f>D30/$E$10</f>
        <v>3.188779096510827E-2</v>
      </c>
      <c r="F30" s="226" t="s">
        <v>384</v>
      </c>
      <c r="G30" s="262">
        <f>ComprehensiveStrategicFinances!C205</f>
        <v>5052127</v>
      </c>
      <c r="H30" s="263">
        <f>G30/$E$10</f>
        <v>3.6697545921298876E-2</v>
      </c>
      <c r="I30" s="123" t="s">
        <v>394</v>
      </c>
      <c r="J30" s="112" t="s">
        <v>234</v>
      </c>
      <c r="K30" s="112" t="s">
        <v>246</v>
      </c>
      <c r="L30" s="109" t="s">
        <v>242</v>
      </c>
      <c r="M30" s="112" t="s">
        <v>358</v>
      </c>
    </row>
    <row r="31" spans="1:13" s="108" customFormat="1" ht="38.25" hidden="1" outlineLevel="1" x14ac:dyDescent="0.2">
      <c r="A31" s="90" t="s">
        <v>162</v>
      </c>
      <c r="B31" s="120"/>
      <c r="C31" s="121"/>
      <c r="D31" s="122">
        <f>ComprehensiveStrategicFinances!C59</f>
        <v>0</v>
      </c>
      <c r="E31" s="255"/>
      <c r="F31" s="121"/>
      <c r="G31" s="262">
        <f>ComprehensiveStrategicFinances!C206</f>
        <v>0</v>
      </c>
      <c r="H31" s="263"/>
      <c r="I31" s="123" t="s">
        <v>359</v>
      </c>
      <c r="J31" s="112" t="s">
        <v>359</v>
      </c>
      <c r="K31" s="112" t="s">
        <v>359</v>
      </c>
      <c r="L31" s="109" t="s">
        <v>359</v>
      </c>
      <c r="M31" s="112" t="s">
        <v>359</v>
      </c>
    </row>
    <row r="32" spans="1:13" s="108" customFormat="1" ht="51" hidden="1" outlineLevel="1" x14ac:dyDescent="0.2">
      <c r="A32" s="90" t="s">
        <v>163</v>
      </c>
      <c r="B32" s="120"/>
      <c r="C32" s="121"/>
      <c r="D32" s="122">
        <f>ComprehensiveStrategicFinances!C60</f>
        <v>0</v>
      </c>
      <c r="E32" s="255"/>
      <c r="F32" s="121"/>
      <c r="G32" s="262">
        <f>ComprehensiveStrategicFinances!C207</f>
        <v>0</v>
      </c>
      <c r="H32" s="263"/>
      <c r="I32" s="123" t="s">
        <v>359</v>
      </c>
      <c r="J32" s="112" t="s">
        <v>359</v>
      </c>
      <c r="K32" s="112" t="s">
        <v>359</v>
      </c>
      <c r="L32" s="109" t="s">
        <v>359</v>
      </c>
      <c r="M32" s="112" t="s">
        <v>359</v>
      </c>
    </row>
    <row r="33" spans="1:13" s="108" customFormat="1" ht="38.25" hidden="1" outlineLevel="1" x14ac:dyDescent="0.2">
      <c r="A33" s="90" t="s">
        <v>164</v>
      </c>
      <c r="B33" s="120"/>
      <c r="C33" s="121"/>
      <c r="D33" s="122">
        <f>ComprehensiveStrategicFinances!C61</f>
        <v>0</v>
      </c>
      <c r="E33" s="255"/>
      <c r="F33" s="121"/>
      <c r="G33" s="262">
        <f>ComprehensiveStrategicFinances!C208</f>
        <v>0</v>
      </c>
      <c r="H33" s="263"/>
      <c r="I33" s="123" t="s">
        <v>359</v>
      </c>
      <c r="J33" s="112" t="s">
        <v>359</v>
      </c>
      <c r="K33" s="112" t="s">
        <v>359</v>
      </c>
      <c r="L33" s="109" t="s">
        <v>359</v>
      </c>
      <c r="M33" s="112" t="s">
        <v>359</v>
      </c>
    </row>
    <row r="34" spans="1:13" s="108" customFormat="1" ht="25.5" hidden="1" outlineLevel="1" x14ac:dyDescent="0.2">
      <c r="A34" s="90" t="s">
        <v>165</v>
      </c>
      <c r="B34" s="120"/>
      <c r="C34" s="121"/>
      <c r="D34" s="122">
        <f>ComprehensiveStrategicFinances!C62</f>
        <v>0</v>
      </c>
      <c r="E34" s="255"/>
      <c r="F34" s="121"/>
      <c r="G34" s="262">
        <f>ComprehensiveStrategicFinances!C209</f>
        <v>0</v>
      </c>
      <c r="H34" s="263"/>
      <c r="I34" s="123" t="s">
        <v>359</v>
      </c>
      <c r="J34" s="112" t="s">
        <v>359</v>
      </c>
      <c r="K34" s="112" t="s">
        <v>359</v>
      </c>
      <c r="L34" s="109" t="s">
        <v>359</v>
      </c>
      <c r="M34" s="112" t="s">
        <v>359</v>
      </c>
    </row>
    <row r="35" spans="1:13" s="108" customFormat="1" hidden="1" outlineLevel="1" x14ac:dyDescent="0.2">
      <c r="A35" s="90" t="s">
        <v>166</v>
      </c>
      <c r="B35" s="120"/>
      <c r="C35" s="121"/>
      <c r="D35" s="122">
        <f>ComprehensiveStrategicFinances!C63</f>
        <v>0</v>
      </c>
      <c r="E35" s="255"/>
      <c r="F35" s="121"/>
      <c r="G35" s="262">
        <f>ComprehensiveStrategicFinances!C210</f>
        <v>0</v>
      </c>
      <c r="H35" s="263"/>
      <c r="I35" s="123" t="s">
        <v>359</v>
      </c>
      <c r="J35" s="112" t="s">
        <v>359</v>
      </c>
      <c r="K35" s="112" t="s">
        <v>359</v>
      </c>
      <c r="L35" s="109" t="s">
        <v>359</v>
      </c>
      <c r="M35" s="112" t="s">
        <v>359</v>
      </c>
    </row>
    <row r="36" spans="1:13" s="108" customFormat="1" ht="25.5" hidden="1" outlineLevel="1" x14ac:dyDescent="0.2">
      <c r="A36" s="90" t="s">
        <v>167</v>
      </c>
      <c r="B36" s="120"/>
      <c r="C36" s="121"/>
      <c r="D36" s="122">
        <f>ComprehensiveStrategicFinances!C64</f>
        <v>0</v>
      </c>
      <c r="E36" s="255"/>
      <c r="F36" s="121"/>
      <c r="G36" s="262">
        <f>ComprehensiveStrategicFinances!C211</f>
        <v>0</v>
      </c>
      <c r="H36" s="263"/>
      <c r="I36" s="123" t="s">
        <v>359</v>
      </c>
      <c r="J36" s="112" t="s">
        <v>359</v>
      </c>
      <c r="K36" s="112" t="s">
        <v>359</v>
      </c>
      <c r="L36" s="109" t="s">
        <v>359</v>
      </c>
      <c r="M36" s="112" t="s">
        <v>359</v>
      </c>
    </row>
    <row r="37" spans="1:13" s="108" customFormat="1" ht="45" customHeight="1" collapsed="1" x14ac:dyDescent="0.2">
      <c r="A37" s="322" t="s">
        <v>168</v>
      </c>
      <c r="B37" s="322"/>
      <c r="C37" s="322"/>
      <c r="D37" s="322"/>
      <c r="E37" s="322"/>
      <c r="F37" s="322"/>
      <c r="G37" s="322"/>
      <c r="H37" s="322"/>
      <c r="I37" s="322"/>
      <c r="J37" s="322"/>
      <c r="K37" s="322"/>
      <c r="L37" s="322"/>
      <c r="M37" s="323"/>
    </row>
    <row r="38" spans="1:13" s="108" customFormat="1" ht="105" customHeight="1" x14ac:dyDescent="0.2">
      <c r="A38" s="89" t="s">
        <v>169</v>
      </c>
      <c r="B38" s="215" t="s">
        <v>362</v>
      </c>
      <c r="C38" s="226" t="s">
        <v>372</v>
      </c>
      <c r="D38" s="262">
        <f>ComprehensiveStrategicFinances!C66</f>
        <v>6693849.2000000002</v>
      </c>
      <c r="E38" s="263">
        <f>D38/$E$10</f>
        <v>4.8622657032819989E-2</v>
      </c>
      <c r="F38" s="226" t="s">
        <v>385</v>
      </c>
      <c r="G38" s="262">
        <f>ComprehensiveStrategicFinances!C213</f>
        <v>13009143</v>
      </c>
      <c r="H38" s="263">
        <f>G38/$E$10</f>
        <v>9.4495570408115986E-2</v>
      </c>
      <c r="I38" s="123" t="s">
        <v>271</v>
      </c>
      <c r="J38" s="112" t="s">
        <v>235</v>
      </c>
      <c r="K38" s="112" t="s">
        <v>250</v>
      </c>
      <c r="L38" s="109" t="s">
        <v>242</v>
      </c>
      <c r="M38" s="112" t="s">
        <v>253</v>
      </c>
    </row>
    <row r="39" spans="1:13" s="108" customFormat="1" ht="38.25" hidden="1" outlineLevel="1" x14ac:dyDescent="0.2">
      <c r="A39" s="90" t="s">
        <v>174</v>
      </c>
      <c r="B39" s="120"/>
      <c r="C39" s="121"/>
      <c r="D39" s="262">
        <f>ComprehensiveStrategicFinances!C67</f>
        <v>0</v>
      </c>
      <c r="E39" s="122"/>
      <c r="F39" s="121"/>
      <c r="G39" s="262">
        <f>ComprehensiveStrategicFinances!C214</f>
        <v>0</v>
      </c>
      <c r="H39" s="122"/>
      <c r="I39" s="123" t="s">
        <v>359</v>
      </c>
      <c r="J39" s="112" t="s">
        <v>359</v>
      </c>
      <c r="K39" s="112" t="s">
        <v>359</v>
      </c>
      <c r="L39" s="109" t="s">
        <v>359</v>
      </c>
      <c r="M39" s="112" t="s">
        <v>359</v>
      </c>
    </row>
    <row r="40" spans="1:13" s="108" customFormat="1" ht="25.5" hidden="1" outlineLevel="1" x14ac:dyDescent="0.2">
      <c r="A40" s="90" t="s">
        <v>175</v>
      </c>
      <c r="B40" s="120"/>
      <c r="C40" s="121"/>
      <c r="D40" s="262">
        <f>ComprehensiveStrategicFinances!C68</f>
        <v>0</v>
      </c>
      <c r="E40" s="122"/>
      <c r="F40" s="121"/>
      <c r="G40" s="262">
        <f>ComprehensiveStrategicFinances!C215</f>
        <v>0</v>
      </c>
      <c r="H40" s="122"/>
      <c r="I40" s="123" t="s">
        <v>359</v>
      </c>
      <c r="J40" s="112" t="s">
        <v>359</v>
      </c>
      <c r="K40" s="112" t="s">
        <v>359</v>
      </c>
      <c r="L40" s="109" t="s">
        <v>359</v>
      </c>
      <c r="M40" s="112" t="s">
        <v>359</v>
      </c>
    </row>
    <row r="41" spans="1:13" s="108" customFormat="1" ht="25.5" hidden="1" outlineLevel="1" x14ac:dyDescent="0.2">
      <c r="A41" s="90" t="s">
        <v>176</v>
      </c>
      <c r="B41" s="120"/>
      <c r="C41" s="121"/>
      <c r="D41" s="262">
        <f>ComprehensiveStrategicFinances!C69</f>
        <v>0</v>
      </c>
      <c r="E41" s="122"/>
      <c r="F41" s="121"/>
      <c r="G41" s="262">
        <f>ComprehensiveStrategicFinances!C216</f>
        <v>0</v>
      </c>
      <c r="H41" s="122"/>
      <c r="I41" s="123" t="s">
        <v>359</v>
      </c>
      <c r="J41" s="112" t="s">
        <v>359</v>
      </c>
      <c r="K41" s="112" t="s">
        <v>359</v>
      </c>
      <c r="L41" s="109" t="s">
        <v>359</v>
      </c>
      <c r="M41" s="112" t="s">
        <v>359</v>
      </c>
    </row>
    <row r="42" spans="1:13" s="108" customFormat="1" ht="25.5" hidden="1" outlineLevel="1" x14ac:dyDescent="0.2">
      <c r="A42" s="90" t="s">
        <v>177</v>
      </c>
      <c r="B42" s="120"/>
      <c r="C42" s="121"/>
      <c r="D42" s="262">
        <f>ComprehensiveStrategicFinances!C70</f>
        <v>0</v>
      </c>
      <c r="E42" s="122"/>
      <c r="F42" s="121"/>
      <c r="G42" s="262">
        <f>ComprehensiveStrategicFinances!C217</f>
        <v>0</v>
      </c>
      <c r="H42" s="122"/>
      <c r="I42" s="123" t="s">
        <v>359</v>
      </c>
      <c r="J42" s="112" t="s">
        <v>359</v>
      </c>
      <c r="K42" s="112" t="s">
        <v>359</v>
      </c>
      <c r="L42" s="109" t="s">
        <v>359</v>
      </c>
      <c r="M42" s="112" t="s">
        <v>359</v>
      </c>
    </row>
    <row r="43" spans="1:13" s="108" customFormat="1" ht="25.5" hidden="1" outlineLevel="1" x14ac:dyDescent="0.2">
      <c r="A43" s="90" t="s">
        <v>178</v>
      </c>
      <c r="B43" s="120"/>
      <c r="C43" s="121"/>
      <c r="D43" s="262">
        <f>ComprehensiveStrategicFinances!C71</f>
        <v>0</v>
      </c>
      <c r="E43" s="122"/>
      <c r="F43" s="121"/>
      <c r="G43" s="262">
        <f>ComprehensiveStrategicFinances!C218</f>
        <v>0</v>
      </c>
      <c r="H43" s="122"/>
      <c r="I43" s="123" t="s">
        <v>359</v>
      </c>
      <c r="J43" s="112" t="s">
        <v>359</v>
      </c>
      <c r="K43" s="112" t="s">
        <v>359</v>
      </c>
      <c r="L43" s="109" t="s">
        <v>359</v>
      </c>
      <c r="M43" s="112" t="s">
        <v>359</v>
      </c>
    </row>
    <row r="44" spans="1:13" s="108" customFormat="1" ht="25.5" hidden="1" outlineLevel="1" x14ac:dyDescent="0.2">
      <c r="A44" s="90" t="s">
        <v>179</v>
      </c>
      <c r="B44" s="120"/>
      <c r="C44" s="121"/>
      <c r="D44" s="262">
        <f>ComprehensiveStrategicFinances!C72</f>
        <v>0</v>
      </c>
      <c r="E44" s="122"/>
      <c r="F44" s="121"/>
      <c r="G44" s="262">
        <f>ComprehensiveStrategicFinances!C219</f>
        <v>0</v>
      </c>
      <c r="H44" s="122"/>
      <c r="I44" s="123" t="s">
        <v>359</v>
      </c>
      <c r="J44" s="112" t="s">
        <v>359</v>
      </c>
      <c r="K44" s="112" t="s">
        <v>359</v>
      </c>
      <c r="L44" s="109" t="s">
        <v>359</v>
      </c>
      <c r="M44" s="112" t="s">
        <v>359</v>
      </c>
    </row>
    <row r="45" spans="1:13" s="108" customFormat="1" hidden="1" outlineLevel="1" x14ac:dyDescent="0.2">
      <c r="A45" s="90" t="s">
        <v>180</v>
      </c>
      <c r="B45" s="120"/>
      <c r="C45" s="121"/>
      <c r="D45" s="262">
        <f>ComprehensiveStrategicFinances!C73</f>
        <v>0</v>
      </c>
      <c r="E45" s="122"/>
      <c r="F45" s="121"/>
      <c r="G45" s="262">
        <f>ComprehensiveStrategicFinances!C220</f>
        <v>0</v>
      </c>
      <c r="H45" s="122"/>
      <c r="I45" s="123" t="s">
        <v>359</v>
      </c>
      <c r="J45" s="112" t="s">
        <v>359</v>
      </c>
      <c r="K45" s="112" t="s">
        <v>359</v>
      </c>
      <c r="L45" s="109" t="s">
        <v>359</v>
      </c>
      <c r="M45" s="112" t="s">
        <v>359</v>
      </c>
    </row>
    <row r="46" spans="1:13" s="108" customFormat="1" hidden="1" outlineLevel="1" x14ac:dyDescent="0.2">
      <c r="A46" s="90" t="s">
        <v>181</v>
      </c>
      <c r="B46" s="120"/>
      <c r="C46" s="121"/>
      <c r="D46" s="262">
        <f>ComprehensiveStrategicFinances!C74</f>
        <v>0</v>
      </c>
      <c r="E46" s="122"/>
      <c r="F46" s="121"/>
      <c r="G46" s="262">
        <f>ComprehensiveStrategicFinances!C221</f>
        <v>0</v>
      </c>
      <c r="H46" s="122"/>
      <c r="I46" s="123" t="s">
        <v>359</v>
      </c>
      <c r="J46" s="112" t="s">
        <v>359</v>
      </c>
      <c r="K46" s="112" t="s">
        <v>359</v>
      </c>
      <c r="L46" s="109" t="s">
        <v>359</v>
      </c>
      <c r="M46" s="112" t="s">
        <v>359</v>
      </c>
    </row>
    <row r="47" spans="1:13" s="108" customFormat="1" ht="25.5" hidden="1" outlineLevel="1" x14ac:dyDescent="0.2">
      <c r="A47" s="90" t="s">
        <v>182</v>
      </c>
      <c r="B47" s="120"/>
      <c r="C47" s="121"/>
      <c r="D47" s="262">
        <f>ComprehensiveStrategicFinances!C75</f>
        <v>0</v>
      </c>
      <c r="E47" s="122"/>
      <c r="F47" s="121"/>
      <c r="G47" s="262">
        <f>ComprehensiveStrategicFinances!C222</f>
        <v>0</v>
      </c>
      <c r="H47" s="122"/>
      <c r="I47" s="123" t="s">
        <v>359</v>
      </c>
      <c r="J47" s="112" t="s">
        <v>359</v>
      </c>
      <c r="K47" s="112" t="s">
        <v>359</v>
      </c>
      <c r="L47" s="109" t="s">
        <v>359</v>
      </c>
      <c r="M47" s="112" t="s">
        <v>359</v>
      </c>
    </row>
    <row r="48" spans="1:13" s="108" customFormat="1" ht="105" customHeight="1" collapsed="1" x14ac:dyDescent="0.2">
      <c r="A48" s="89" t="s">
        <v>170</v>
      </c>
      <c r="B48" s="120" t="s">
        <v>342</v>
      </c>
      <c r="C48" s="226" t="s">
        <v>373</v>
      </c>
      <c r="D48" s="262">
        <f>ComprehensiveStrategicFinances!C76</f>
        <v>2097891</v>
      </c>
      <c r="E48" s="263">
        <f>D48/$E$10</f>
        <v>1.523862153710301E-2</v>
      </c>
      <c r="F48" s="226" t="s">
        <v>386</v>
      </c>
      <c r="G48" s="262">
        <f>ComprehensiveStrategicFinances!C223</f>
        <v>2100000</v>
      </c>
      <c r="H48" s="263">
        <f>G48/$E$10</f>
        <v>1.5253940851987221E-2</v>
      </c>
      <c r="I48" s="123" t="s">
        <v>272</v>
      </c>
      <c r="J48" s="112" t="s">
        <v>235</v>
      </c>
      <c r="K48" s="112" t="s">
        <v>250</v>
      </c>
      <c r="L48" s="109" t="s">
        <v>242</v>
      </c>
      <c r="M48" s="112" t="s">
        <v>253</v>
      </c>
    </row>
    <row r="49" spans="1:13" s="108" customFormat="1" ht="25.5" hidden="1" outlineLevel="1" x14ac:dyDescent="0.2">
      <c r="A49" s="90" t="s">
        <v>171</v>
      </c>
      <c r="B49" s="120"/>
      <c r="C49" s="121"/>
      <c r="D49" s="122">
        <f>ComprehensiveStrategicFinances!C77</f>
        <v>0</v>
      </c>
      <c r="E49" s="255"/>
      <c r="F49" s="121"/>
      <c r="G49" s="122">
        <f>ComprehensiveStrategicFinances!C224</f>
        <v>0</v>
      </c>
      <c r="H49" s="263"/>
      <c r="I49" s="123" t="s">
        <v>359</v>
      </c>
      <c r="J49" s="112" t="s">
        <v>359</v>
      </c>
      <c r="K49" s="112" t="s">
        <v>359</v>
      </c>
      <c r="L49" s="109" t="s">
        <v>359</v>
      </c>
      <c r="M49" s="112" t="s">
        <v>359</v>
      </c>
    </row>
    <row r="50" spans="1:13" s="108" customFormat="1" hidden="1" outlineLevel="1" x14ac:dyDescent="0.2">
      <c r="A50" s="90" t="s">
        <v>172</v>
      </c>
      <c r="B50" s="120"/>
      <c r="C50" s="121"/>
      <c r="D50" s="122">
        <f>ComprehensiveStrategicFinances!C78</f>
        <v>0</v>
      </c>
      <c r="E50" s="255"/>
      <c r="F50" s="121"/>
      <c r="G50" s="122">
        <f>ComprehensiveStrategicFinances!C225</f>
        <v>0</v>
      </c>
      <c r="H50" s="263"/>
      <c r="I50" s="123" t="s">
        <v>359</v>
      </c>
      <c r="J50" s="112" t="s">
        <v>359</v>
      </c>
      <c r="K50" s="112" t="s">
        <v>359</v>
      </c>
      <c r="L50" s="109" t="s">
        <v>359</v>
      </c>
      <c r="M50" s="112" t="s">
        <v>359</v>
      </c>
    </row>
    <row r="51" spans="1:13" s="108" customFormat="1" ht="25.5" hidden="1" outlineLevel="1" x14ac:dyDescent="0.2">
      <c r="A51" s="90" t="s">
        <v>173</v>
      </c>
      <c r="B51" s="120"/>
      <c r="C51" s="121"/>
      <c r="D51" s="122">
        <f>ComprehensiveStrategicFinances!C79</f>
        <v>0</v>
      </c>
      <c r="E51" s="255"/>
      <c r="F51" s="121"/>
      <c r="G51" s="122">
        <f>ComprehensiveStrategicFinances!C226</f>
        <v>0</v>
      </c>
      <c r="H51" s="263"/>
      <c r="I51" s="123" t="s">
        <v>359</v>
      </c>
      <c r="J51" s="112" t="s">
        <v>359</v>
      </c>
      <c r="K51" s="112" t="s">
        <v>359</v>
      </c>
      <c r="L51" s="109" t="s">
        <v>359</v>
      </c>
      <c r="M51" s="112" t="s">
        <v>359</v>
      </c>
    </row>
    <row r="52" spans="1:13" s="108" customFormat="1" ht="30" customHeight="1" collapsed="1" x14ac:dyDescent="0.2">
      <c r="A52" s="322" t="s">
        <v>183</v>
      </c>
      <c r="B52" s="322"/>
      <c r="C52" s="322"/>
      <c r="D52" s="322"/>
      <c r="E52" s="322"/>
      <c r="F52" s="322"/>
      <c r="G52" s="322"/>
      <c r="H52" s="322"/>
      <c r="I52" s="322"/>
      <c r="J52" s="322"/>
      <c r="K52" s="322"/>
      <c r="L52" s="322"/>
      <c r="M52" s="323"/>
    </row>
    <row r="53" spans="1:13" s="108" customFormat="1" ht="89.25" x14ac:dyDescent="0.2">
      <c r="A53" s="89" t="s">
        <v>184</v>
      </c>
      <c r="B53" s="215" t="s">
        <v>363</v>
      </c>
      <c r="C53" s="226" t="s">
        <v>374</v>
      </c>
      <c r="D53" s="262">
        <f>ComprehensiveStrategicFinances!C81</f>
        <v>1783548</v>
      </c>
      <c r="E53" s="264">
        <f t="shared" ref="E53:E90" si="0">D53/$E$10</f>
        <v>1.2955302713657193E-2</v>
      </c>
      <c r="F53" s="226" t="s">
        <v>387</v>
      </c>
      <c r="G53" s="262">
        <f>ComprehensiveStrategicFinances!C228</f>
        <v>112734</v>
      </c>
      <c r="H53" s="263">
        <f t="shared" ref="H53:H90" si="1">G53/$E$10</f>
        <v>8.1887512762282252E-4</v>
      </c>
      <c r="I53" s="123" t="s">
        <v>264</v>
      </c>
      <c r="J53" s="112" t="s">
        <v>236</v>
      </c>
      <c r="K53" s="112" t="s">
        <v>340</v>
      </c>
      <c r="L53" s="109" t="s">
        <v>242</v>
      </c>
      <c r="M53" s="124" t="s">
        <v>247</v>
      </c>
    </row>
    <row r="54" spans="1:13" s="108" customFormat="1" ht="38.25" hidden="1" outlineLevel="1" x14ac:dyDescent="0.2">
      <c r="A54" s="90" t="s">
        <v>192</v>
      </c>
      <c r="B54" s="120"/>
      <c r="C54" s="121"/>
      <c r="D54" s="262">
        <f>ComprehensiveStrategicFinances!C82</f>
        <v>0</v>
      </c>
      <c r="E54" s="264">
        <f t="shared" si="0"/>
        <v>0</v>
      </c>
      <c r="F54" s="121"/>
      <c r="G54" s="262">
        <f>ComprehensiveStrategicFinances!C229</f>
        <v>0</v>
      </c>
      <c r="H54" s="263">
        <f t="shared" si="1"/>
        <v>0</v>
      </c>
      <c r="I54" s="123" t="s">
        <v>359</v>
      </c>
      <c r="J54" s="112" t="s">
        <v>359</v>
      </c>
      <c r="K54" s="112" t="s">
        <v>359</v>
      </c>
      <c r="L54" s="109" t="s">
        <v>359</v>
      </c>
      <c r="M54" s="112" t="s">
        <v>359</v>
      </c>
    </row>
    <row r="55" spans="1:13" s="108" customFormat="1" ht="38.25" hidden="1" outlineLevel="1" x14ac:dyDescent="0.2">
      <c r="A55" s="90" t="s">
        <v>193</v>
      </c>
      <c r="B55" s="120"/>
      <c r="C55" s="121"/>
      <c r="D55" s="262">
        <f>ComprehensiveStrategicFinances!C83</f>
        <v>0</v>
      </c>
      <c r="E55" s="264">
        <f t="shared" si="0"/>
        <v>0</v>
      </c>
      <c r="F55" s="121"/>
      <c r="G55" s="262">
        <f>ComprehensiveStrategicFinances!C230</f>
        <v>0</v>
      </c>
      <c r="H55" s="263">
        <f t="shared" si="1"/>
        <v>0</v>
      </c>
      <c r="I55" s="123" t="s">
        <v>359</v>
      </c>
      <c r="J55" s="112" t="s">
        <v>359</v>
      </c>
      <c r="K55" s="112" t="s">
        <v>359</v>
      </c>
      <c r="L55" s="109" t="s">
        <v>359</v>
      </c>
      <c r="M55" s="112" t="s">
        <v>359</v>
      </c>
    </row>
    <row r="56" spans="1:13" s="108" customFormat="1" ht="25.5" hidden="1" outlineLevel="1" x14ac:dyDescent="0.2">
      <c r="A56" s="90" t="s">
        <v>194</v>
      </c>
      <c r="B56" s="120"/>
      <c r="C56" s="121"/>
      <c r="D56" s="262">
        <f>ComprehensiveStrategicFinances!C84</f>
        <v>0</v>
      </c>
      <c r="E56" s="264">
        <f t="shared" si="0"/>
        <v>0</v>
      </c>
      <c r="F56" s="121"/>
      <c r="G56" s="262">
        <f>ComprehensiveStrategicFinances!C231</f>
        <v>0</v>
      </c>
      <c r="H56" s="263">
        <f t="shared" si="1"/>
        <v>0</v>
      </c>
      <c r="I56" s="123" t="s">
        <v>359</v>
      </c>
      <c r="J56" s="112" t="s">
        <v>359</v>
      </c>
      <c r="K56" s="112" t="s">
        <v>359</v>
      </c>
      <c r="L56" s="109" t="s">
        <v>359</v>
      </c>
      <c r="M56" s="112" t="s">
        <v>359</v>
      </c>
    </row>
    <row r="57" spans="1:13" s="108" customFormat="1" ht="25.5" hidden="1" outlineLevel="1" x14ac:dyDescent="0.2">
      <c r="A57" s="90" t="s">
        <v>195</v>
      </c>
      <c r="B57" s="120"/>
      <c r="C57" s="121"/>
      <c r="D57" s="262">
        <f>ComprehensiveStrategicFinances!C85</f>
        <v>0</v>
      </c>
      <c r="E57" s="264">
        <f t="shared" si="0"/>
        <v>0</v>
      </c>
      <c r="F57" s="121"/>
      <c r="G57" s="262">
        <f>ComprehensiveStrategicFinances!C232</f>
        <v>0</v>
      </c>
      <c r="H57" s="263">
        <f t="shared" si="1"/>
        <v>0</v>
      </c>
      <c r="I57" s="123" t="s">
        <v>359</v>
      </c>
      <c r="J57" s="112" t="s">
        <v>359</v>
      </c>
      <c r="K57" s="112" t="s">
        <v>359</v>
      </c>
      <c r="L57" s="109" t="s">
        <v>359</v>
      </c>
      <c r="M57" s="112" t="s">
        <v>359</v>
      </c>
    </row>
    <row r="58" spans="1:13" s="108" customFormat="1" ht="25.5" hidden="1" outlineLevel="1" x14ac:dyDescent="0.2">
      <c r="A58" s="90" t="s">
        <v>196</v>
      </c>
      <c r="B58" s="120"/>
      <c r="C58" s="121"/>
      <c r="D58" s="262">
        <f>ComprehensiveStrategicFinances!C86</f>
        <v>0</v>
      </c>
      <c r="E58" s="264">
        <f t="shared" si="0"/>
        <v>0</v>
      </c>
      <c r="F58" s="121"/>
      <c r="G58" s="262">
        <f>ComprehensiveStrategicFinances!C233</f>
        <v>0</v>
      </c>
      <c r="H58" s="263">
        <f t="shared" si="1"/>
        <v>0</v>
      </c>
      <c r="I58" s="123" t="s">
        <v>359</v>
      </c>
      <c r="J58" s="112" t="s">
        <v>359</v>
      </c>
      <c r="K58" s="112" t="s">
        <v>359</v>
      </c>
      <c r="L58" s="109" t="s">
        <v>359</v>
      </c>
      <c r="M58" s="112" t="s">
        <v>359</v>
      </c>
    </row>
    <row r="59" spans="1:13" s="108" customFormat="1" ht="114.75" collapsed="1" x14ac:dyDescent="0.2">
      <c r="A59" s="89" t="s">
        <v>185</v>
      </c>
      <c r="B59" s="215" t="s">
        <v>364</v>
      </c>
      <c r="C59" s="226" t="s">
        <v>375</v>
      </c>
      <c r="D59" s="262">
        <f>ComprehensiveStrategicFinances!C87</f>
        <v>443909</v>
      </c>
      <c r="E59" s="264">
        <f t="shared" si="0"/>
        <v>3.2244579188879974E-3</v>
      </c>
      <c r="F59" s="226" t="s">
        <v>388</v>
      </c>
      <c r="G59" s="262">
        <f>ComprehensiveStrategicFinances!C234</f>
        <v>377529</v>
      </c>
      <c r="H59" s="263">
        <f t="shared" si="1"/>
        <v>2.7422881123380398E-3</v>
      </c>
      <c r="I59" s="123" t="s">
        <v>265</v>
      </c>
      <c r="J59" s="112" t="s">
        <v>237</v>
      </c>
      <c r="K59" s="112" t="s">
        <v>251</v>
      </c>
      <c r="L59" s="109" t="s">
        <v>242</v>
      </c>
      <c r="M59" s="112" t="s">
        <v>358</v>
      </c>
    </row>
    <row r="60" spans="1:13" s="108" customFormat="1" ht="25.5" hidden="1" outlineLevel="1" x14ac:dyDescent="0.2">
      <c r="A60" s="90" t="s">
        <v>197</v>
      </c>
      <c r="B60" s="120"/>
      <c r="C60" s="121"/>
      <c r="D60" s="262">
        <f>ComprehensiveStrategicFinances!C88</f>
        <v>0</v>
      </c>
      <c r="E60" s="264">
        <f t="shared" si="0"/>
        <v>0</v>
      </c>
      <c r="F60" s="121"/>
      <c r="G60" s="262">
        <f>ComprehensiveStrategicFinances!C235</f>
        <v>0</v>
      </c>
      <c r="H60" s="263">
        <f t="shared" si="1"/>
        <v>0</v>
      </c>
      <c r="I60" s="123" t="s">
        <v>359</v>
      </c>
      <c r="J60" s="112" t="s">
        <v>359</v>
      </c>
      <c r="K60" s="112" t="s">
        <v>359</v>
      </c>
      <c r="L60" s="109" t="s">
        <v>359</v>
      </c>
      <c r="M60" s="112" t="s">
        <v>359</v>
      </c>
    </row>
    <row r="61" spans="1:13" s="108" customFormat="1" ht="25.5" hidden="1" outlineLevel="1" x14ac:dyDescent="0.2">
      <c r="A61" s="90" t="s">
        <v>198</v>
      </c>
      <c r="B61" s="120"/>
      <c r="C61" s="121"/>
      <c r="D61" s="262">
        <f>ComprehensiveStrategicFinances!C89</f>
        <v>0</v>
      </c>
      <c r="E61" s="264">
        <f t="shared" si="0"/>
        <v>0</v>
      </c>
      <c r="F61" s="121"/>
      <c r="G61" s="262">
        <f>ComprehensiveStrategicFinances!C236</f>
        <v>0</v>
      </c>
      <c r="H61" s="263">
        <f t="shared" si="1"/>
        <v>0</v>
      </c>
      <c r="I61" s="123" t="s">
        <v>359</v>
      </c>
      <c r="J61" s="112" t="s">
        <v>359</v>
      </c>
      <c r="K61" s="112" t="s">
        <v>359</v>
      </c>
      <c r="L61" s="109" t="s">
        <v>359</v>
      </c>
      <c r="M61" s="112" t="s">
        <v>359</v>
      </c>
    </row>
    <row r="62" spans="1:13" s="108" customFormat="1" hidden="1" outlineLevel="1" x14ac:dyDescent="0.2">
      <c r="A62" s="90" t="s">
        <v>199</v>
      </c>
      <c r="B62" s="120"/>
      <c r="C62" s="121"/>
      <c r="D62" s="262">
        <f>ComprehensiveStrategicFinances!C90</f>
        <v>0</v>
      </c>
      <c r="E62" s="264">
        <f t="shared" si="0"/>
        <v>0</v>
      </c>
      <c r="F62" s="121"/>
      <c r="G62" s="262">
        <f>ComprehensiveStrategicFinances!C237</f>
        <v>0</v>
      </c>
      <c r="H62" s="263">
        <f t="shared" si="1"/>
        <v>0</v>
      </c>
      <c r="I62" s="123" t="s">
        <v>359</v>
      </c>
      <c r="J62" s="112" t="s">
        <v>359</v>
      </c>
      <c r="K62" s="112" t="s">
        <v>359</v>
      </c>
      <c r="L62" s="109" t="s">
        <v>359</v>
      </c>
      <c r="M62" s="112" t="s">
        <v>359</v>
      </c>
    </row>
    <row r="63" spans="1:13" s="108" customFormat="1" ht="25.5" hidden="1" outlineLevel="1" x14ac:dyDescent="0.2">
      <c r="A63" s="90" t="s">
        <v>200</v>
      </c>
      <c r="B63" s="120"/>
      <c r="C63" s="121"/>
      <c r="D63" s="262">
        <f>ComprehensiveStrategicFinances!C91</f>
        <v>0</v>
      </c>
      <c r="E63" s="264">
        <f t="shared" si="0"/>
        <v>0</v>
      </c>
      <c r="F63" s="121"/>
      <c r="G63" s="262">
        <f>ComprehensiveStrategicFinances!C238</f>
        <v>0</v>
      </c>
      <c r="H63" s="263">
        <f t="shared" si="1"/>
        <v>0</v>
      </c>
      <c r="I63" s="123" t="s">
        <v>359</v>
      </c>
      <c r="J63" s="112" t="s">
        <v>359</v>
      </c>
      <c r="K63" s="112" t="s">
        <v>359</v>
      </c>
      <c r="L63" s="109" t="s">
        <v>359</v>
      </c>
      <c r="M63" s="112" t="s">
        <v>359</v>
      </c>
    </row>
    <row r="64" spans="1:13" s="108" customFormat="1" ht="180" customHeight="1" collapsed="1" x14ac:dyDescent="0.2">
      <c r="A64" s="89" t="s">
        <v>186</v>
      </c>
      <c r="B64" s="215" t="s">
        <v>365</v>
      </c>
      <c r="C64" s="226" t="s">
        <v>376</v>
      </c>
      <c r="D64" s="262">
        <f>ComprehensiveStrategicFinances!C92</f>
        <v>396777</v>
      </c>
      <c r="E64" s="264">
        <f t="shared" si="0"/>
        <v>2.8821013759185395E-3</v>
      </c>
      <c r="F64" s="226" t="s">
        <v>389</v>
      </c>
      <c r="G64" s="262">
        <f>ComprehensiveStrategicFinances!C239</f>
        <v>351143</v>
      </c>
      <c r="H64" s="263">
        <f t="shared" si="1"/>
        <v>2.5506259774234993E-3</v>
      </c>
      <c r="I64" s="123" t="s">
        <v>266</v>
      </c>
      <c r="J64" s="112" t="s">
        <v>238</v>
      </c>
      <c r="K64" s="112" t="s">
        <v>262</v>
      </c>
      <c r="L64" s="109" t="s">
        <v>242</v>
      </c>
      <c r="M64" s="124" t="s">
        <v>249</v>
      </c>
    </row>
    <row r="65" spans="1:13" s="108" customFormat="1" hidden="1" outlineLevel="1" x14ac:dyDescent="0.2">
      <c r="A65" s="90" t="s">
        <v>201</v>
      </c>
      <c r="B65" s="120"/>
      <c r="C65" s="121"/>
      <c r="D65" s="262">
        <f>ComprehensiveStrategicFinances!C93</f>
        <v>0</v>
      </c>
      <c r="E65" s="264">
        <f t="shared" si="0"/>
        <v>0</v>
      </c>
      <c r="F65" s="121"/>
      <c r="G65" s="262">
        <f>ComprehensiveStrategicFinances!C240</f>
        <v>0</v>
      </c>
      <c r="H65" s="263">
        <f t="shared" si="1"/>
        <v>0</v>
      </c>
      <c r="I65" s="123" t="s">
        <v>359</v>
      </c>
      <c r="J65" s="112" t="s">
        <v>359</v>
      </c>
      <c r="K65" s="112" t="s">
        <v>359</v>
      </c>
      <c r="L65" s="109" t="s">
        <v>359</v>
      </c>
      <c r="M65" s="112" t="s">
        <v>359</v>
      </c>
    </row>
    <row r="66" spans="1:13" s="108" customFormat="1" ht="25.5" hidden="1" outlineLevel="1" x14ac:dyDescent="0.2">
      <c r="A66" s="90" t="s">
        <v>202</v>
      </c>
      <c r="B66" s="120"/>
      <c r="C66" s="121"/>
      <c r="D66" s="262">
        <f>ComprehensiveStrategicFinances!C94</f>
        <v>0</v>
      </c>
      <c r="E66" s="264">
        <f t="shared" si="0"/>
        <v>0</v>
      </c>
      <c r="F66" s="121"/>
      <c r="G66" s="262">
        <f>ComprehensiveStrategicFinances!C241</f>
        <v>0</v>
      </c>
      <c r="H66" s="263">
        <f t="shared" si="1"/>
        <v>0</v>
      </c>
      <c r="I66" s="123" t="s">
        <v>359</v>
      </c>
      <c r="J66" s="112" t="s">
        <v>359</v>
      </c>
      <c r="K66" s="112" t="s">
        <v>359</v>
      </c>
      <c r="L66" s="109" t="s">
        <v>359</v>
      </c>
      <c r="M66" s="112" t="s">
        <v>359</v>
      </c>
    </row>
    <row r="67" spans="1:13" s="108" customFormat="1" ht="38.25" hidden="1" outlineLevel="1" x14ac:dyDescent="0.2">
      <c r="A67" s="90" t="s">
        <v>203</v>
      </c>
      <c r="B67" s="120"/>
      <c r="C67" s="121"/>
      <c r="D67" s="262">
        <f>ComprehensiveStrategicFinances!C95</f>
        <v>0</v>
      </c>
      <c r="E67" s="264">
        <f t="shared" si="0"/>
        <v>0</v>
      </c>
      <c r="F67" s="121"/>
      <c r="G67" s="262">
        <f>ComprehensiveStrategicFinances!C242</f>
        <v>0</v>
      </c>
      <c r="H67" s="263">
        <f t="shared" si="1"/>
        <v>0</v>
      </c>
      <c r="I67" s="123" t="s">
        <v>359</v>
      </c>
      <c r="J67" s="112" t="s">
        <v>359</v>
      </c>
      <c r="K67" s="112" t="s">
        <v>359</v>
      </c>
      <c r="L67" s="109" t="s">
        <v>359</v>
      </c>
      <c r="M67" s="112" t="s">
        <v>359</v>
      </c>
    </row>
    <row r="68" spans="1:13" s="108" customFormat="1" ht="25.5" hidden="1" outlineLevel="1" x14ac:dyDescent="0.2">
      <c r="A68" s="90" t="s">
        <v>204</v>
      </c>
      <c r="B68" s="120"/>
      <c r="C68" s="121"/>
      <c r="D68" s="262">
        <f>ComprehensiveStrategicFinances!C96</f>
        <v>0</v>
      </c>
      <c r="E68" s="264">
        <f t="shared" si="0"/>
        <v>0</v>
      </c>
      <c r="F68" s="121"/>
      <c r="G68" s="262">
        <f>ComprehensiveStrategicFinances!C243</f>
        <v>0</v>
      </c>
      <c r="H68" s="263">
        <f t="shared" si="1"/>
        <v>0</v>
      </c>
      <c r="I68" s="123" t="s">
        <v>359</v>
      </c>
      <c r="J68" s="112" t="s">
        <v>359</v>
      </c>
      <c r="K68" s="112" t="s">
        <v>359</v>
      </c>
      <c r="L68" s="109" t="s">
        <v>359</v>
      </c>
      <c r="M68" s="112" t="s">
        <v>359</v>
      </c>
    </row>
    <row r="69" spans="1:13" s="108" customFormat="1" ht="38.25" hidden="1" outlineLevel="1" x14ac:dyDescent="0.2">
      <c r="A69" s="90" t="s">
        <v>205</v>
      </c>
      <c r="B69" s="120"/>
      <c r="C69" s="121"/>
      <c r="D69" s="262">
        <f>ComprehensiveStrategicFinances!C97</f>
        <v>0</v>
      </c>
      <c r="E69" s="264">
        <f t="shared" si="0"/>
        <v>0</v>
      </c>
      <c r="F69" s="121"/>
      <c r="G69" s="262">
        <f>ComprehensiveStrategicFinances!C244</f>
        <v>0</v>
      </c>
      <c r="H69" s="263">
        <f t="shared" si="1"/>
        <v>0</v>
      </c>
      <c r="I69" s="123" t="s">
        <v>359</v>
      </c>
      <c r="J69" s="112" t="s">
        <v>359</v>
      </c>
      <c r="K69" s="112" t="s">
        <v>359</v>
      </c>
      <c r="L69" s="109" t="s">
        <v>359</v>
      </c>
      <c r="M69" s="112" t="s">
        <v>359</v>
      </c>
    </row>
    <row r="70" spans="1:13" s="108" customFormat="1" ht="140.25" collapsed="1" x14ac:dyDescent="0.2">
      <c r="A70" s="89" t="s">
        <v>187</v>
      </c>
      <c r="B70" s="215" t="s">
        <v>366</v>
      </c>
      <c r="C70" s="226" t="s">
        <v>377</v>
      </c>
      <c r="D70" s="262">
        <f>ComprehensiveStrategicFinances!C98</f>
        <v>4821296</v>
      </c>
      <c r="E70" s="264">
        <f t="shared" si="0"/>
        <v>3.5020840006629798E-2</v>
      </c>
      <c r="F70" s="226" t="s">
        <v>390</v>
      </c>
      <c r="G70" s="262">
        <f>ComprehensiveStrategicFinances!C245</f>
        <v>5200000</v>
      </c>
      <c r="H70" s="263">
        <f t="shared" si="1"/>
        <v>3.7771663062063594E-2</v>
      </c>
      <c r="I70" s="123">
        <v>22</v>
      </c>
      <c r="J70" s="112" t="s">
        <v>240</v>
      </c>
      <c r="K70" s="112" t="s">
        <v>261</v>
      </c>
      <c r="L70" s="109" t="s">
        <v>242</v>
      </c>
      <c r="M70" s="124" t="s">
        <v>248</v>
      </c>
    </row>
    <row r="71" spans="1:13" s="108" customFormat="1" ht="25.5" hidden="1" outlineLevel="1" x14ac:dyDescent="0.2">
      <c r="A71" s="90" t="s">
        <v>206</v>
      </c>
      <c r="B71" s="120"/>
      <c r="C71" s="121"/>
      <c r="D71" s="262">
        <f>ComprehensiveStrategicFinances!C99</f>
        <v>0</v>
      </c>
      <c r="E71" s="264">
        <f t="shared" si="0"/>
        <v>0</v>
      </c>
      <c r="F71" s="121"/>
      <c r="G71" s="262">
        <f>ComprehensiveStrategicFinances!C246</f>
        <v>0</v>
      </c>
      <c r="H71" s="263">
        <f t="shared" si="1"/>
        <v>0</v>
      </c>
      <c r="I71" s="123" t="s">
        <v>359</v>
      </c>
      <c r="J71" s="112" t="s">
        <v>359</v>
      </c>
      <c r="K71" s="112" t="s">
        <v>359</v>
      </c>
      <c r="L71" s="109" t="s">
        <v>359</v>
      </c>
      <c r="M71" s="112" t="s">
        <v>359</v>
      </c>
    </row>
    <row r="72" spans="1:13" s="108" customFormat="1" ht="25.5" hidden="1" outlineLevel="1" x14ac:dyDescent="0.2">
      <c r="A72" s="90" t="s">
        <v>207</v>
      </c>
      <c r="B72" s="120"/>
      <c r="C72" s="121"/>
      <c r="D72" s="262">
        <f>ComprehensiveStrategicFinances!C100</f>
        <v>0</v>
      </c>
      <c r="E72" s="264">
        <f t="shared" si="0"/>
        <v>0</v>
      </c>
      <c r="F72" s="121"/>
      <c r="G72" s="262">
        <f>ComprehensiveStrategicFinances!C247</f>
        <v>0</v>
      </c>
      <c r="H72" s="263">
        <f t="shared" si="1"/>
        <v>0</v>
      </c>
      <c r="I72" s="123" t="s">
        <v>359</v>
      </c>
      <c r="J72" s="112" t="s">
        <v>359</v>
      </c>
      <c r="K72" s="112" t="s">
        <v>359</v>
      </c>
      <c r="L72" s="109" t="s">
        <v>359</v>
      </c>
      <c r="M72" s="112" t="s">
        <v>359</v>
      </c>
    </row>
    <row r="73" spans="1:13" s="108" customFormat="1" ht="25.5" hidden="1" outlineLevel="1" x14ac:dyDescent="0.2">
      <c r="A73" s="90" t="s">
        <v>208</v>
      </c>
      <c r="B73" s="120"/>
      <c r="C73" s="121"/>
      <c r="D73" s="262">
        <f>ComprehensiveStrategicFinances!C101</f>
        <v>0</v>
      </c>
      <c r="E73" s="264">
        <f t="shared" si="0"/>
        <v>0</v>
      </c>
      <c r="F73" s="121"/>
      <c r="G73" s="262">
        <f>ComprehensiveStrategicFinances!C248</f>
        <v>0</v>
      </c>
      <c r="H73" s="263">
        <f t="shared" si="1"/>
        <v>0</v>
      </c>
      <c r="I73" s="123" t="s">
        <v>359</v>
      </c>
      <c r="J73" s="112" t="s">
        <v>359</v>
      </c>
      <c r="K73" s="112" t="s">
        <v>359</v>
      </c>
      <c r="L73" s="109" t="s">
        <v>359</v>
      </c>
      <c r="M73" s="112" t="s">
        <v>359</v>
      </c>
    </row>
    <row r="74" spans="1:13" s="108" customFormat="1" ht="25.5" hidden="1" outlineLevel="1" x14ac:dyDescent="0.2">
      <c r="A74" s="90" t="s">
        <v>209</v>
      </c>
      <c r="B74" s="120"/>
      <c r="C74" s="121"/>
      <c r="D74" s="262">
        <f>ComprehensiveStrategicFinances!C102</f>
        <v>0</v>
      </c>
      <c r="E74" s="264">
        <f t="shared" si="0"/>
        <v>0</v>
      </c>
      <c r="F74" s="121"/>
      <c r="G74" s="262">
        <f>ComprehensiveStrategicFinances!C249</f>
        <v>0</v>
      </c>
      <c r="H74" s="263">
        <f t="shared" si="1"/>
        <v>0</v>
      </c>
      <c r="I74" s="123" t="s">
        <v>359</v>
      </c>
      <c r="J74" s="112" t="s">
        <v>359</v>
      </c>
      <c r="K74" s="112" t="s">
        <v>359</v>
      </c>
      <c r="L74" s="109" t="s">
        <v>359</v>
      </c>
      <c r="M74" s="112" t="s">
        <v>359</v>
      </c>
    </row>
    <row r="75" spans="1:13" s="108" customFormat="1" ht="76.5" collapsed="1" x14ac:dyDescent="0.2">
      <c r="A75" s="89" t="s">
        <v>188</v>
      </c>
      <c r="B75" s="215" t="s">
        <v>367</v>
      </c>
      <c r="C75" s="226" t="s">
        <v>378</v>
      </c>
      <c r="D75" s="262">
        <f>ComprehensiveStrategicFinances!C103</f>
        <v>372776</v>
      </c>
      <c r="E75" s="264">
        <f t="shared" si="0"/>
        <v>2.7077633595430418E-3</v>
      </c>
      <c r="F75" s="226" t="s">
        <v>378</v>
      </c>
      <c r="G75" s="262">
        <f>ComprehensiveStrategicFinances!C250</f>
        <v>351143</v>
      </c>
      <c r="H75" s="263">
        <f t="shared" si="1"/>
        <v>2.5506259774234993E-3</v>
      </c>
      <c r="I75" s="123" t="s">
        <v>267</v>
      </c>
      <c r="J75" s="112" t="s">
        <v>239</v>
      </c>
      <c r="K75" s="112" t="s">
        <v>244</v>
      </c>
      <c r="L75" s="109" t="s">
        <v>242</v>
      </c>
      <c r="M75" s="112" t="s">
        <v>358</v>
      </c>
    </row>
    <row r="76" spans="1:13" s="108" customFormat="1" ht="25.5" hidden="1" outlineLevel="1" x14ac:dyDescent="0.2">
      <c r="A76" s="90" t="s">
        <v>210</v>
      </c>
      <c r="B76" s="120"/>
      <c r="C76" s="121"/>
      <c r="D76" s="262">
        <f>ComprehensiveStrategicFinances!C104</f>
        <v>0</v>
      </c>
      <c r="E76" s="264">
        <f t="shared" si="0"/>
        <v>0</v>
      </c>
      <c r="F76" s="121"/>
      <c r="G76" s="262">
        <f>ComprehensiveStrategicFinances!C251</f>
        <v>0</v>
      </c>
      <c r="H76" s="263">
        <f t="shared" si="1"/>
        <v>0</v>
      </c>
      <c r="I76" s="123" t="s">
        <v>359</v>
      </c>
      <c r="J76" s="112" t="s">
        <v>359</v>
      </c>
      <c r="K76" s="112" t="s">
        <v>359</v>
      </c>
      <c r="L76" s="109" t="s">
        <v>359</v>
      </c>
      <c r="M76" s="112" t="s">
        <v>359</v>
      </c>
    </row>
    <row r="77" spans="1:13" s="108" customFormat="1" ht="25.5" hidden="1" outlineLevel="1" x14ac:dyDescent="0.2">
      <c r="A77" s="90" t="s">
        <v>211</v>
      </c>
      <c r="B77" s="120"/>
      <c r="C77" s="121"/>
      <c r="D77" s="262">
        <f>ComprehensiveStrategicFinances!C105</f>
        <v>0</v>
      </c>
      <c r="E77" s="264">
        <f t="shared" si="0"/>
        <v>0</v>
      </c>
      <c r="F77" s="121"/>
      <c r="G77" s="262">
        <f>ComprehensiveStrategicFinances!C252</f>
        <v>0</v>
      </c>
      <c r="H77" s="263">
        <f t="shared" si="1"/>
        <v>0</v>
      </c>
      <c r="I77" s="123" t="s">
        <v>359</v>
      </c>
      <c r="J77" s="112" t="s">
        <v>359</v>
      </c>
      <c r="K77" s="112" t="s">
        <v>359</v>
      </c>
      <c r="L77" s="109" t="s">
        <v>359</v>
      </c>
      <c r="M77" s="112" t="s">
        <v>359</v>
      </c>
    </row>
    <row r="78" spans="1:13" s="108" customFormat="1" ht="25.5" hidden="1" outlineLevel="1" x14ac:dyDescent="0.2">
      <c r="A78" s="90" t="s">
        <v>212</v>
      </c>
      <c r="B78" s="120"/>
      <c r="C78" s="121"/>
      <c r="D78" s="262">
        <f>ComprehensiveStrategicFinances!C106</f>
        <v>0</v>
      </c>
      <c r="E78" s="264">
        <f t="shared" si="0"/>
        <v>0</v>
      </c>
      <c r="F78" s="121"/>
      <c r="G78" s="262">
        <f>ComprehensiveStrategicFinances!C253</f>
        <v>0</v>
      </c>
      <c r="H78" s="263">
        <f t="shared" si="1"/>
        <v>0</v>
      </c>
      <c r="I78" s="123" t="s">
        <v>359</v>
      </c>
      <c r="J78" s="112" t="s">
        <v>359</v>
      </c>
      <c r="K78" s="112" t="s">
        <v>359</v>
      </c>
      <c r="L78" s="109" t="s">
        <v>359</v>
      </c>
      <c r="M78" s="112" t="s">
        <v>359</v>
      </c>
    </row>
    <row r="79" spans="1:13" s="108" customFormat="1" ht="25.5" hidden="1" outlineLevel="1" x14ac:dyDescent="0.2">
      <c r="A79" s="90" t="s">
        <v>213</v>
      </c>
      <c r="B79" s="120"/>
      <c r="C79" s="121"/>
      <c r="D79" s="262">
        <f>ComprehensiveStrategicFinances!C107</f>
        <v>0</v>
      </c>
      <c r="E79" s="264">
        <f t="shared" si="0"/>
        <v>0</v>
      </c>
      <c r="F79" s="121"/>
      <c r="G79" s="262">
        <f>ComprehensiveStrategicFinances!C254</f>
        <v>0</v>
      </c>
      <c r="H79" s="263">
        <f t="shared" si="1"/>
        <v>0</v>
      </c>
      <c r="I79" s="123" t="s">
        <v>359</v>
      </c>
      <c r="J79" s="112" t="s">
        <v>359</v>
      </c>
      <c r="K79" s="112" t="s">
        <v>359</v>
      </c>
      <c r="L79" s="109" t="s">
        <v>359</v>
      </c>
      <c r="M79" s="112" t="s">
        <v>359</v>
      </c>
    </row>
    <row r="80" spans="1:13" s="108" customFormat="1" ht="25.5" hidden="1" outlineLevel="1" x14ac:dyDescent="0.2">
      <c r="A80" s="90" t="s">
        <v>214</v>
      </c>
      <c r="B80" s="120"/>
      <c r="C80" s="121"/>
      <c r="D80" s="262">
        <f>ComprehensiveStrategicFinances!C108</f>
        <v>0</v>
      </c>
      <c r="E80" s="264">
        <f t="shared" si="0"/>
        <v>0</v>
      </c>
      <c r="F80" s="121"/>
      <c r="G80" s="262">
        <f>ComprehensiveStrategicFinances!C255</f>
        <v>0</v>
      </c>
      <c r="H80" s="263">
        <f t="shared" si="1"/>
        <v>0</v>
      </c>
      <c r="I80" s="123" t="s">
        <v>359</v>
      </c>
      <c r="J80" s="112" t="s">
        <v>359</v>
      </c>
      <c r="K80" s="112" t="s">
        <v>359</v>
      </c>
      <c r="L80" s="109" t="s">
        <v>359</v>
      </c>
      <c r="M80" s="112" t="s">
        <v>359</v>
      </c>
    </row>
    <row r="81" spans="1:13" s="108" customFormat="1" hidden="1" outlineLevel="1" x14ac:dyDescent="0.2">
      <c r="A81" s="90" t="s">
        <v>215</v>
      </c>
      <c r="B81" s="120"/>
      <c r="C81" s="121"/>
      <c r="D81" s="262">
        <f>ComprehensiveStrategicFinances!C109</f>
        <v>0</v>
      </c>
      <c r="E81" s="264">
        <f t="shared" si="0"/>
        <v>0</v>
      </c>
      <c r="F81" s="121"/>
      <c r="G81" s="262">
        <f>ComprehensiveStrategicFinances!C256</f>
        <v>0</v>
      </c>
      <c r="H81" s="263">
        <f t="shared" si="1"/>
        <v>0</v>
      </c>
      <c r="I81" s="123" t="s">
        <v>359</v>
      </c>
      <c r="J81" s="112" t="s">
        <v>359</v>
      </c>
      <c r="K81" s="112" t="s">
        <v>359</v>
      </c>
      <c r="L81" s="109" t="s">
        <v>359</v>
      </c>
      <c r="M81" s="112" t="s">
        <v>359</v>
      </c>
    </row>
    <row r="82" spans="1:13" s="108" customFormat="1" ht="25.5" hidden="1" outlineLevel="1" x14ac:dyDescent="0.2">
      <c r="A82" s="90" t="s">
        <v>216</v>
      </c>
      <c r="B82" s="120"/>
      <c r="C82" s="121"/>
      <c r="D82" s="262">
        <f>ComprehensiveStrategicFinances!C110</f>
        <v>0</v>
      </c>
      <c r="E82" s="264">
        <f t="shared" si="0"/>
        <v>0</v>
      </c>
      <c r="F82" s="121"/>
      <c r="G82" s="262">
        <f>ComprehensiveStrategicFinances!C257</f>
        <v>0</v>
      </c>
      <c r="H82" s="263">
        <f t="shared" si="1"/>
        <v>0</v>
      </c>
      <c r="I82" s="123" t="s">
        <v>359</v>
      </c>
      <c r="J82" s="112" t="s">
        <v>359</v>
      </c>
      <c r="K82" s="112" t="s">
        <v>359</v>
      </c>
      <c r="L82" s="109" t="s">
        <v>359</v>
      </c>
      <c r="M82" s="112" t="s">
        <v>359</v>
      </c>
    </row>
    <row r="83" spans="1:13" s="108" customFormat="1" ht="105" customHeight="1" collapsed="1" x14ac:dyDescent="0.2">
      <c r="A83" s="89" t="s">
        <v>189</v>
      </c>
      <c r="B83" s="120" t="e">
        <f>- Enhance the capability of the State, State Agencies and organizations, counties, and local governments to respond to emergencies and disasters
 - Enhance public perception of the States ability to respond to emergencies and disasters</f>
        <v>#NAME?</v>
      </c>
      <c r="C83" s="226" t="s">
        <v>379</v>
      </c>
      <c r="D83" s="262">
        <f>ComprehensiveStrategicFinances!C111</f>
        <v>71003596</v>
      </c>
      <c r="E83" s="264">
        <f t="shared" si="0"/>
        <v>0.51575459698209347</v>
      </c>
      <c r="F83" s="226" t="s">
        <v>391</v>
      </c>
      <c r="G83" s="262">
        <f>ComprehensiveStrategicFinances!C258</f>
        <v>86723950</v>
      </c>
      <c r="H83" s="263">
        <f t="shared" si="1"/>
        <v>0.62994381130985577</v>
      </c>
      <c r="I83" s="123" t="s">
        <v>270</v>
      </c>
      <c r="J83" s="112" t="s">
        <v>235</v>
      </c>
      <c r="K83" s="112" t="s">
        <v>252</v>
      </c>
      <c r="L83" s="109" t="s">
        <v>242</v>
      </c>
      <c r="M83" s="112" t="s">
        <v>253</v>
      </c>
    </row>
    <row r="84" spans="1:13" s="108" customFormat="1" ht="38.25" hidden="1" outlineLevel="1" x14ac:dyDescent="0.2">
      <c r="A84" s="90" t="s">
        <v>217</v>
      </c>
      <c r="B84" s="120"/>
      <c r="C84" s="121"/>
      <c r="D84" s="262">
        <f>ComprehensiveStrategicFinances!C112</f>
        <v>0</v>
      </c>
      <c r="E84" s="264">
        <f t="shared" si="0"/>
        <v>0</v>
      </c>
      <c r="F84" s="121"/>
      <c r="G84" s="262">
        <f>ComprehensiveStrategicFinances!C259</f>
        <v>0</v>
      </c>
      <c r="H84" s="263">
        <f t="shared" si="1"/>
        <v>0</v>
      </c>
      <c r="I84" s="123" t="s">
        <v>359</v>
      </c>
      <c r="J84" s="112" t="s">
        <v>359</v>
      </c>
      <c r="K84" s="112" t="s">
        <v>359</v>
      </c>
      <c r="L84" s="109" t="s">
        <v>359</v>
      </c>
      <c r="M84" s="112" t="s">
        <v>359</v>
      </c>
    </row>
    <row r="85" spans="1:13" s="108" customFormat="1" ht="25.5" hidden="1" outlineLevel="1" x14ac:dyDescent="0.2">
      <c r="A85" s="90" t="s">
        <v>218</v>
      </c>
      <c r="B85" s="120"/>
      <c r="C85" s="121"/>
      <c r="D85" s="262">
        <f>ComprehensiveStrategicFinances!C113</f>
        <v>0</v>
      </c>
      <c r="E85" s="264">
        <f t="shared" si="0"/>
        <v>0</v>
      </c>
      <c r="F85" s="121"/>
      <c r="G85" s="262">
        <f>ComprehensiveStrategicFinances!C260</f>
        <v>0</v>
      </c>
      <c r="H85" s="263">
        <f t="shared" si="1"/>
        <v>0</v>
      </c>
      <c r="I85" s="123" t="s">
        <v>359</v>
      </c>
      <c r="J85" s="112" t="s">
        <v>359</v>
      </c>
      <c r="K85" s="112" t="s">
        <v>359</v>
      </c>
      <c r="L85" s="109" t="s">
        <v>359</v>
      </c>
      <c r="M85" s="112" t="s">
        <v>359</v>
      </c>
    </row>
    <row r="86" spans="1:13" s="108" customFormat="1" ht="154.9" customHeight="1" collapsed="1" x14ac:dyDescent="0.2">
      <c r="A86" s="89" t="s">
        <v>190</v>
      </c>
      <c r="B86" s="215" t="s">
        <v>346</v>
      </c>
      <c r="C86" s="226" t="s">
        <v>380</v>
      </c>
      <c r="D86" s="262">
        <f>ComprehensiveStrategicFinances!C114</f>
        <v>3059793</v>
      </c>
      <c r="E86" s="264">
        <f t="shared" si="0"/>
        <v>2.2225667353011683E-2</v>
      </c>
      <c r="F86" s="226" t="s">
        <v>392</v>
      </c>
      <c r="G86" s="262">
        <f>ComprehensiveStrategicFinances!C261</f>
        <v>3238285</v>
      </c>
      <c r="H86" s="263">
        <f t="shared" si="1"/>
        <v>2.3522194215179731E-2</v>
      </c>
      <c r="I86" s="123" t="s">
        <v>269</v>
      </c>
      <c r="J86" s="112" t="s">
        <v>241</v>
      </c>
      <c r="K86" s="112" t="s">
        <v>245</v>
      </c>
      <c r="L86" s="109" t="s">
        <v>242</v>
      </c>
      <c r="M86" s="112" t="s">
        <v>358</v>
      </c>
    </row>
    <row r="87" spans="1:13" s="108" customFormat="1" ht="25.5" hidden="1" outlineLevel="1" x14ac:dyDescent="0.2">
      <c r="A87" s="90" t="s">
        <v>219</v>
      </c>
      <c r="B87" s="120"/>
      <c r="C87" s="121"/>
      <c r="D87" s="262">
        <f>ComprehensiveStrategicFinances!C115</f>
        <v>0</v>
      </c>
      <c r="E87" s="264">
        <f t="shared" si="0"/>
        <v>0</v>
      </c>
      <c r="F87" s="121"/>
      <c r="G87" s="262">
        <f>ComprehensiveStrategicFinances!C262</f>
        <v>0</v>
      </c>
      <c r="H87" s="263">
        <f t="shared" si="1"/>
        <v>0</v>
      </c>
      <c r="I87" s="123" t="s">
        <v>359</v>
      </c>
      <c r="J87" s="112" t="s">
        <v>359</v>
      </c>
      <c r="K87" s="112" t="s">
        <v>359</v>
      </c>
      <c r="L87" s="109" t="s">
        <v>359</v>
      </c>
      <c r="M87" s="112" t="s">
        <v>359</v>
      </c>
    </row>
    <row r="88" spans="1:13" s="108" customFormat="1" hidden="1" outlineLevel="1" x14ac:dyDescent="0.2">
      <c r="A88" s="90" t="s">
        <v>220</v>
      </c>
      <c r="B88" s="120"/>
      <c r="C88" s="121"/>
      <c r="D88" s="262">
        <f>ComprehensiveStrategicFinances!C116</f>
        <v>0</v>
      </c>
      <c r="E88" s="264">
        <f t="shared" si="0"/>
        <v>0</v>
      </c>
      <c r="F88" s="121"/>
      <c r="G88" s="262">
        <f>ComprehensiveStrategicFinances!C263</f>
        <v>0</v>
      </c>
      <c r="H88" s="263">
        <f t="shared" si="1"/>
        <v>0</v>
      </c>
      <c r="I88" s="123" t="s">
        <v>359</v>
      </c>
      <c r="J88" s="112" t="s">
        <v>359</v>
      </c>
      <c r="K88" s="112" t="s">
        <v>359</v>
      </c>
      <c r="L88" s="109" t="s">
        <v>359</v>
      </c>
      <c r="M88" s="112" t="s">
        <v>359</v>
      </c>
    </row>
    <row r="89" spans="1:13" s="108" customFormat="1" ht="25.5" hidden="1" outlineLevel="1" x14ac:dyDescent="0.2">
      <c r="A89" s="90" t="s">
        <v>221</v>
      </c>
      <c r="B89" s="120"/>
      <c r="C89" s="121"/>
      <c r="D89" s="262">
        <f>ComprehensiveStrategicFinances!C117</f>
        <v>0</v>
      </c>
      <c r="E89" s="264">
        <f t="shared" si="0"/>
        <v>0</v>
      </c>
      <c r="F89" s="121"/>
      <c r="G89" s="262">
        <f>ComprehensiveStrategicFinances!C264</f>
        <v>0</v>
      </c>
      <c r="H89" s="263">
        <f t="shared" si="1"/>
        <v>0</v>
      </c>
      <c r="I89" s="123" t="s">
        <v>359</v>
      </c>
      <c r="J89" s="112" t="s">
        <v>359</v>
      </c>
      <c r="K89" s="112" t="s">
        <v>359</v>
      </c>
      <c r="L89" s="109" t="s">
        <v>359</v>
      </c>
      <c r="M89" s="112" t="s">
        <v>359</v>
      </c>
    </row>
    <row r="90" spans="1:13" s="108" customFormat="1" ht="63.75" collapsed="1" x14ac:dyDescent="0.2">
      <c r="A90" s="89" t="s">
        <v>191</v>
      </c>
      <c r="B90" s="215" t="s">
        <v>368</v>
      </c>
      <c r="C90" s="226" t="s">
        <v>381</v>
      </c>
      <c r="D90" s="262">
        <f>ComprehensiveStrategicFinances!C118</f>
        <v>3514008</v>
      </c>
      <c r="E90" s="264">
        <f t="shared" si="0"/>
        <v>2.5524985802576148E-2</v>
      </c>
      <c r="F90" s="226" t="s">
        <v>393</v>
      </c>
      <c r="G90" s="262">
        <f>ComprehensiveStrategicFinances!C265</f>
        <v>1801143</v>
      </c>
      <c r="H90" s="263">
        <f t="shared" si="1"/>
        <v>1.308310894665277E-2</v>
      </c>
      <c r="I90" s="123" t="s">
        <v>268</v>
      </c>
      <c r="J90" s="112" t="s">
        <v>233</v>
      </c>
      <c r="K90" s="112" t="s">
        <v>245</v>
      </c>
      <c r="L90" s="109" t="s">
        <v>242</v>
      </c>
      <c r="M90" s="112" t="s">
        <v>358</v>
      </c>
    </row>
    <row r="91" spans="1:13" ht="38.25" hidden="1" outlineLevel="1" x14ac:dyDescent="0.2">
      <c r="A91" s="90" t="s">
        <v>222</v>
      </c>
      <c r="B91" s="91"/>
      <c r="C91" s="92"/>
      <c r="D91" s="117">
        <f>ComprehensiveStrategicFinances!C119</f>
        <v>0</v>
      </c>
      <c r="E91" s="256"/>
      <c r="F91" s="92"/>
      <c r="G91" s="262">
        <f>ComprehensiveStrategicFinances!C266</f>
        <v>0</v>
      </c>
      <c r="H91" s="263"/>
      <c r="I91" s="123" t="s">
        <v>359</v>
      </c>
      <c r="J91" s="112" t="s">
        <v>359</v>
      </c>
      <c r="K91" s="112" t="s">
        <v>359</v>
      </c>
      <c r="L91" s="112" t="s">
        <v>359</v>
      </c>
      <c r="M91" s="112" t="s">
        <v>359</v>
      </c>
    </row>
    <row r="92" spans="1:13" s="110" customFormat="1" ht="51" hidden="1" outlineLevel="1" x14ac:dyDescent="0.2">
      <c r="A92" s="90" t="s">
        <v>223</v>
      </c>
      <c r="B92" s="111"/>
      <c r="C92" s="92"/>
      <c r="D92" s="117">
        <f>ComprehensiveStrategicFinances!C120</f>
        <v>0</v>
      </c>
      <c r="E92" s="256"/>
      <c r="F92" s="92"/>
      <c r="G92" s="262">
        <f>ComprehensiveStrategicFinances!C267</f>
        <v>0</v>
      </c>
      <c r="H92" s="263"/>
      <c r="I92" s="123" t="s">
        <v>359</v>
      </c>
      <c r="J92" s="112" t="s">
        <v>359</v>
      </c>
      <c r="K92" s="112" t="s">
        <v>359</v>
      </c>
      <c r="L92" s="112" t="s">
        <v>359</v>
      </c>
      <c r="M92" s="112" t="s">
        <v>359</v>
      </c>
    </row>
    <row r="93" spans="1:13" s="110" customFormat="1" ht="25.5" hidden="1" outlineLevel="1" x14ac:dyDescent="0.2">
      <c r="A93" s="90" t="s">
        <v>224</v>
      </c>
      <c r="B93" s="111"/>
      <c r="C93" s="92"/>
      <c r="D93" s="117">
        <f>ComprehensiveStrategicFinances!C121</f>
        <v>0</v>
      </c>
      <c r="E93" s="256"/>
      <c r="F93" s="92"/>
      <c r="G93" s="262">
        <f>ComprehensiveStrategicFinances!C268</f>
        <v>0</v>
      </c>
      <c r="H93" s="263"/>
      <c r="I93" s="123" t="s">
        <v>359</v>
      </c>
      <c r="J93" s="112" t="s">
        <v>359</v>
      </c>
      <c r="K93" s="112" t="s">
        <v>359</v>
      </c>
      <c r="L93" s="112" t="s">
        <v>359</v>
      </c>
      <c r="M93" s="112" t="s">
        <v>359</v>
      </c>
    </row>
    <row r="94" spans="1:13" s="110" customFormat="1" ht="25.5" hidden="1" outlineLevel="1" x14ac:dyDescent="0.2">
      <c r="A94" s="90" t="s">
        <v>225</v>
      </c>
      <c r="B94" s="111"/>
      <c r="C94" s="92"/>
      <c r="D94" s="117">
        <f>ComprehensiveStrategicFinances!C122</f>
        <v>0</v>
      </c>
      <c r="E94" s="256"/>
      <c r="F94" s="92"/>
      <c r="G94" s="262">
        <f>ComprehensiveStrategicFinances!C269</f>
        <v>0</v>
      </c>
      <c r="H94" s="263"/>
      <c r="I94" s="123" t="s">
        <v>359</v>
      </c>
      <c r="J94" s="112" t="s">
        <v>359</v>
      </c>
      <c r="K94" s="112" t="s">
        <v>359</v>
      </c>
      <c r="L94" s="112" t="s">
        <v>359</v>
      </c>
      <c r="M94" s="112" t="s">
        <v>359</v>
      </c>
    </row>
    <row r="95" spans="1:13" s="110" customFormat="1" hidden="1" outlineLevel="1" x14ac:dyDescent="0.2">
      <c r="A95" s="90" t="s">
        <v>226</v>
      </c>
      <c r="B95" s="111"/>
      <c r="C95" s="92"/>
      <c r="D95" s="117">
        <f>ComprehensiveStrategicFinances!C123</f>
        <v>0</v>
      </c>
      <c r="E95" s="256"/>
      <c r="F95" s="92"/>
      <c r="G95" s="262">
        <f>ComprehensiveStrategicFinances!C270</f>
        <v>0</v>
      </c>
      <c r="H95" s="263"/>
      <c r="I95" s="123" t="s">
        <v>359</v>
      </c>
      <c r="J95" s="112" t="s">
        <v>359</v>
      </c>
      <c r="K95" s="112" t="s">
        <v>359</v>
      </c>
      <c r="L95" s="112" t="s">
        <v>359</v>
      </c>
      <c r="M95" s="112" t="s">
        <v>359</v>
      </c>
    </row>
    <row r="96" spans="1:13" s="110" customFormat="1" ht="25.5" hidden="1" outlineLevel="1" x14ac:dyDescent="0.2">
      <c r="A96" s="90" t="s">
        <v>227</v>
      </c>
      <c r="B96" s="111"/>
      <c r="C96" s="92"/>
      <c r="D96" s="117">
        <f>ComprehensiveStrategicFinances!C124</f>
        <v>0</v>
      </c>
      <c r="E96" s="256"/>
      <c r="F96" s="92"/>
      <c r="G96" s="262">
        <f>ComprehensiveStrategicFinances!C271</f>
        <v>0</v>
      </c>
      <c r="H96" s="263"/>
      <c r="I96" s="123" t="s">
        <v>359</v>
      </c>
      <c r="J96" s="112" t="s">
        <v>359</v>
      </c>
      <c r="K96" s="112" t="s">
        <v>359</v>
      </c>
      <c r="L96" s="112" t="s">
        <v>359</v>
      </c>
      <c r="M96" s="112" t="s">
        <v>359</v>
      </c>
    </row>
    <row r="97" spans="1:13" s="110" customFormat="1" ht="51" hidden="1" outlineLevel="1" x14ac:dyDescent="0.2">
      <c r="A97" s="90" t="s">
        <v>228</v>
      </c>
      <c r="B97" s="111"/>
      <c r="C97" s="92"/>
      <c r="D97" s="117">
        <f>ComprehensiveStrategicFinances!C125</f>
        <v>0</v>
      </c>
      <c r="E97" s="256"/>
      <c r="F97" s="92"/>
      <c r="G97" s="262">
        <f>ComprehensiveStrategicFinances!C272</f>
        <v>0</v>
      </c>
      <c r="H97" s="263"/>
      <c r="I97" s="123" t="s">
        <v>359</v>
      </c>
      <c r="J97" s="112" t="s">
        <v>359</v>
      </c>
      <c r="K97" s="112" t="s">
        <v>359</v>
      </c>
      <c r="L97" s="112" t="s">
        <v>359</v>
      </c>
      <c r="M97" s="112" t="s">
        <v>359</v>
      </c>
    </row>
    <row r="98" spans="1:13" s="110" customFormat="1" ht="25.5" hidden="1" outlineLevel="1" x14ac:dyDescent="0.2">
      <c r="A98" s="90" t="s">
        <v>229</v>
      </c>
      <c r="B98" s="111"/>
      <c r="C98" s="92"/>
      <c r="D98" s="117">
        <f>ComprehensiveStrategicFinances!C126</f>
        <v>0</v>
      </c>
      <c r="E98" s="256"/>
      <c r="F98" s="92"/>
      <c r="G98" s="262">
        <f>ComprehensiveStrategicFinances!C273</f>
        <v>0</v>
      </c>
      <c r="H98" s="263"/>
      <c r="I98" s="123" t="s">
        <v>359</v>
      </c>
      <c r="J98" s="112" t="s">
        <v>359</v>
      </c>
      <c r="K98" s="112" t="s">
        <v>359</v>
      </c>
      <c r="L98" s="112" t="s">
        <v>359</v>
      </c>
      <c r="M98" s="112" t="s">
        <v>359</v>
      </c>
    </row>
    <row r="99" spans="1:13" s="110" customFormat="1" ht="25.5" hidden="1" outlineLevel="1" x14ac:dyDescent="0.2">
      <c r="A99" s="90" t="s">
        <v>230</v>
      </c>
      <c r="B99" s="111"/>
      <c r="C99" s="92"/>
      <c r="D99" s="117">
        <f>ComprehensiveStrategicFinances!C127</f>
        <v>0</v>
      </c>
      <c r="E99" s="256"/>
      <c r="F99" s="92"/>
      <c r="G99" s="262">
        <f>ComprehensiveStrategicFinances!C274</f>
        <v>0</v>
      </c>
      <c r="H99" s="263"/>
      <c r="I99" s="123" t="s">
        <v>359</v>
      </c>
      <c r="J99" s="112" t="s">
        <v>359</v>
      </c>
      <c r="K99" s="112" t="s">
        <v>359</v>
      </c>
      <c r="L99" s="112" t="s">
        <v>359</v>
      </c>
      <c r="M99" s="112" t="s">
        <v>359</v>
      </c>
    </row>
    <row r="100" spans="1:13" s="110" customFormat="1" ht="25.5" hidden="1" outlineLevel="1" x14ac:dyDescent="0.2">
      <c r="A100" s="90" t="s">
        <v>231</v>
      </c>
      <c r="B100" s="111"/>
      <c r="C100" s="92"/>
      <c r="D100" s="117">
        <f>ComprehensiveStrategicFinances!C128</f>
        <v>0</v>
      </c>
      <c r="E100" s="256"/>
      <c r="F100" s="92"/>
      <c r="G100" s="262">
        <f>ComprehensiveStrategicFinances!C275</f>
        <v>0</v>
      </c>
      <c r="H100" s="263"/>
      <c r="I100" s="123" t="s">
        <v>359</v>
      </c>
      <c r="J100" s="112" t="s">
        <v>359</v>
      </c>
      <c r="K100" s="112" t="s">
        <v>359</v>
      </c>
      <c r="L100" s="112" t="s">
        <v>359</v>
      </c>
      <c r="M100" s="112" t="s">
        <v>359</v>
      </c>
    </row>
    <row r="101" spans="1:13" s="110" customFormat="1" ht="25.5" hidden="1" outlineLevel="1" x14ac:dyDescent="0.2">
      <c r="A101" s="90" t="s">
        <v>232</v>
      </c>
      <c r="B101" s="111"/>
      <c r="C101" s="92"/>
      <c r="D101" s="117">
        <f>ComprehensiveStrategicFinances!C129</f>
        <v>0</v>
      </c>
      <c r="E101" s="256"/>
      <c r="F101" s="92"/>
      <c r="G101" s="262">
        <f>ComprehensiveStrategicFinances!C276</f>
        <v>0</v>
      </c>
      <c r="H101" s="263"/>
      <c r="I101" s="123" t="s">
        <v>359</v>
      </c>
      <c r="J101" s="112" t="s">
        <v>359</v>
      </c>
      <c r="K101" s="112" t="s">
        <v>359</v>
      </c>
      <c r="L101" s="112" t="s">
        <v>359</v>
      </c>
      <c r="M101" s="112" t="s">
        <v>359</v>
      </c>
    </row>
    <row r="102" spans="1:13" s="17" customFormat="1" collapsed="1" x14ac:dyDescent="0.2">
      <c r="A102" s="265"/>
      <c r="F102" s="252"/>
      <c r="G102" s="252"/>
      <c r="H102" s="252"/>
    </row>
    <row r="103" spans="1:13" ht="25.5" x14ac:dyDescent="0.2">
      <c r="A103" s="216" t="s">
        <v>144</v>
      </c>
      <c r="B103" s="103"/>
      <c r="C103" s="104"/>
      <c r="D103" s="105"/>
      <c r="E103" s="257"/>
      <c r="F103" s="103"/>
      <c r="G103" s="106"/>
      <c r="H103" s="257"/>
      <c r="I103" s="103"/>
      <c r="J103" s="103"/>
      <c r="K103" s="103"/>
      <c r="L103" s="103"/>
      <c r="M103" s="103"/>
    </row>
    <row r="104" spans="1:13" s="250" customFormat="1" x14ac:dyDescent="0.2">
      <c r="A104" s="107" t="s">
        <v>294</v>
      </c>
      <c r="B104" s="266"/>
      <c r="C104" s="266"/>
      <c r="D104" s="267">
        <v>55000</v>
      </c>
      <c r="E104" s="258">
        <f>D104/$E$10</f>
        <v>3.9950797469490341E-4</v>
      </c>
      <c r="F104" s="266"/>
      <c r="G104" s="267">
        <v>55000</v>
      </c>
      <c r="H104" s="258">
        <f>G104/$H$10</f>
        <v>3.5080595083998031E-4</v>
      </c>
      <c r="I104" s="266"/>
      <c r="J104" s="266"/>
      <c r="K104" s="266"/>
      <c r="L104" s="266"/>
      <c r="M104" s="266"/>
    </row>
    <row r="105" spans="1:13" s="250" customFormat="1" x14ac:dyDescent="0.2">
      <c r="A105" s="270" t="s">
        <v>31</v>
      </c>
      <c r="B105" s="268"/>
      <c r="C105" s="269"/>
      <c r="D105" s="271">
        <f>SUM(D104:D104)</f>
        <v>55000</v>
      </c>
      <c r="E105" s="258">
        <f>D105/$E$10</f>
        <v>3.9950797469490341E-4</v>
      </c>
      <c r="F105" s="266"/>
      <c r="G105" s="272">
        <f>SUM(G104:G104)</f>
        <v>55000</v>
      </c>
      <c r="H105" s="258">
        <f>G105/$H$10</f>
        <v>3.5080595083998031E-4</v>
      </c>
      <c r="I105" s="266"/>
      <c r="J105" s="266"/>
      <c r="K105" s="266"/>
      <c r="L105" s="266"/>
      <c r="M105" s="266"/>
    </row>
    <row r="108" spans="1:13" s="116" customFormat="1" ht="30" customHeight="1" x14ac:dyDescent="0.2">
      <c r="A108" s="306" t="s">
        <v>254</v>
      </c>
      <c r="B108" s="309" t="s">
        <v>255</v>
      </c>
      <c r="C108" s="310"/>
      <c r="D108" s="310"/>
      <c r="E108" s="310"/>
      <c r="F108" s="310"/>
      <c r="G108" s="310"/>
      <c r="H108" s="310"/>
      <c r="I108" s="310"/>
      <c r="J108" s="310"/>
      <c r="K108" s="310"/>
      <c r="L108" s="311"/>
    </row>
    <row r="109" spans="1:13" ht="109.9" customHeight="1" x14ac:dyDescent="0.2">
      <c r="A109" s="307"/>
      <c r="B109" s="312" t="s">
        <v>256</v>
      </c>
      <c r="C109" s="313"/>
      <c r="D109" s="313"/>
      <c r="E109" s="313"/>
      <c r="F109" s="313"/>
      <c r="G109" s="313"/>
      <c r="H109" s="313"/>
      <c r="I109" s="313"/>
      <c r="J109" s="313"/>
      <c r="K109" s="313"/>
      <c r="L109" s="314"/>
    </row>
    <row r="110" spans="1:13" ht="45" customHeight="1" x14ac:dyDescent="0.2">
      <c r="A110" s="307"/>
      <c r="B110" s="312" t="s">
        <v>257</v>
      </c>
      <c r="C110" s="313"/>
      <c r="D110" s="313"/>
      <c r="E110" s="313"/>
      <c r="F110" s="313"/>
      <c r="G110" s="313"/>
      <c r="H110" s="313"/>
      <c r="I110" s="313"/>
      <c r="J110" s="313"/>
      <c r="K110" s="313"/>
      <c r="L110" s="314"/>
    </row>
    <row r="111" spans="1:13" ht="30" customHeight="1" x14ac:dyDescent="0.2">
      <c r="A111" s="307"/>
      <c r="B111" s="312" t="s">
        <v>258</v>
      </c>
      <c r="C111" s="313"/>
      <c r="D111" s="313"/>
      <c r="E111" s="313"/>
      <c r="F111" s="313"/>
      <c r="G111" s="313"/>
      <c r="H111" s="313"/>
      <c r="I111" s="313"/>
      <c r="J111" s="313"/>
      <c r="K111" s="313"/>
      <c r="L111" s="314"/>
    </row>
    <row r="112" spans="1:13" ht="60" customHeight="1" x14ac:dyDescent="0.2">
      <c r="A112" s="307"/>
      <c r="B112" s="312" t="s">
        <v>260</v>
      </c>
      <c r="C112" s="313"/>
      <c r="D112" s="313"/>
      <c r="E112" s="313"/>
      <c r="F112" s="313"/>
      <c r="G112" s="313"/>
      <c r="H112" s="313"/>
      <c r="I112" s="313"/>
      <c r="J112" s="313"/>
      <c r="K112" s="313"/>
      <c r="L112" s="314"/>
    </row>
    <row r="113" spans="1:12" ht="30" customHeight="1" x14ac:dyDescent="0.2">
      <c r="A113" s="308"/>
      <c r="B113" s="315" t="s">
        <v>259</v>
      </c>
      <c r="C113" s="316"/>
      <c r="D113" s="316"/>
      <c r="E113" s="316"/>
      <c r="F113" s="316"/>
      <c r="G113" s="316"/>
      <c r="H113" s="316"/>
      <c r="I113" s="316"/>
      <c r="J113" s="316"/>
      <c r="K113" s="316"/>
      <c r="L113" s="317"/>
    </row>
    <row r="117" spans="1:12" x14ac:dyDescent="0.2">
      <c r="D117" s="227"/>
      <c r="E117" s="227"/>
      <c r="G117" s="227"/>
      <c r="H117" s="227"/>
    </row>
  </sheetData>
  <mergeCells count="33">
    <mergeCell ref="A15:M15"/>
    <mergeCell ref="A23:M23"/>
    <mergeCell ref="A29:M29"/>
    <mergeCell ref="A37:M37"/>
    <mergeCell ref="A52:M52"/>
    <mergeCell ref="I13:I14"/>
    <mergeCell ref="J13:J14"/>
    <mergeCell ref="K13:K14"/>
    <mergeCell ref="L13:L14"/>
    <mergeCell ref="M13:M14"/>
    <mergeCell ref="A108:A113"/>
    <mergeCell ref="B108:L108"/>
    <mergeCell ref="B109:L109"/>
    <mergeCell ref="B110:L110"/>
    <mergeCell ref="B111:L111"/>
    <mergeCell ref="B112:L112"/>
    <mergeCell ref="B113:L113"/>
    <mergeCell ref="C11:D11"/>
    <mergeCell ref="F11:G11"/>
    <mergeCell ref="F13:H13"/>
    <mergeCell ref="C13:E13"/>
    <mergeCell ref="A4:G4"/>
    <mergeCell ref="A5:G5"/>
    <mergeCell ref="A13:A14"/>
    <mergeCell ref="B13:B14"/>
    <mergeCell ref="C7:E7"/>
    <mergeCell ref="F7:H7"/>
    <mergeCell ref="C8:D8"/>
    <mergeCell ref="F8:G8"/>
    <mergeCell ref="C9:D9"/>
    <mergeCell ref="F9:G9"/>
    <mergeCell ref="C10:D10"/>
    <mergeCell ref="F10:G10"/>
  </mergeCells>
  <printOptions horizontalCentered="1"/>
  <pageMargins left="0.5" right="0.5" top="0.75" bottom="0.5" header="0.3" footer="0.3"/>
  <pageSetup scale="42" fitToHeight="0" orientation="landscape" r:id="rId1"/>
  <headerFooter>
    <oddHeader>&amp;LPER&amp;C&amp;"Arial,Bold"&amp;14&amp;UComprehensive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rowBreaks count="2" manualBreakCount="2">
    <brk id="51" max="16383" man="1"/>
    <brk id="10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34"/>
  <sheetViews>
    <sheetView workbookViewId="0">
      <selection activeCell="A8" sqref="A8"/>
    </sheetView>
  </sheetViews>
  <sheetFormatPr defaultColWidth="9.140625" defaultRowHeight="12.75" x14ac:dyDescent="0.2"/>
  <cols>
    <col min="1" max="1" width="52.5703125" style="1" customWidth="1"/>
    <col min="2" max="16384" width="9.140625" style="1"/>
  </cols>
  <sheetData>
    <row r="5" spans="1:1" x14ac:dyDescent="0.2">
      <c r="A5" s="1" t="s">
        <v>20</v>
      </c>
    </row>
    <row r="6" spans="1:1" x14ac:dyDescent="0.2">
      <c r="A6" s="1" t="s">
        <v>21</v>
      </c>
    </row>
    <row r="7" spans="1:1" x14ac:dyDescent="0.2">
      <c r="A7" s="1" t="s">
        <v>22</v>
      </c>
    </row>
    <row r="10" spans="1:1" x14ac:dyDescent="0.2">
      <c r="A10" s="1" t="s">
        <v>17</v>
      </c>
    </row>
    <row r="11" spans="1:1" x14ac:dyDescent="0.2">
      <c r="A11" s="1" t="s">
        <v>18</v>
      </c>
    </row>
    <row r="12" spans="1:1" x14ac:dyDescent="0.2">
      <c r="A12" s="1" t="s">
        <v>19</v>
      </c>
    </row>
    <row r="15" spans="1:1" x14ac:dyDescent="0.2">
      <c r="A15" s="2" t="s">
        <v>12</v>
      </c>
    </row>
    <row r="16" spans="1:1" x14ac:dyDescent="0.2">
      <c r="A16" s="1" t="s">
        <v>13</v>
      </c>
    </row>
    <row r="17" spans="1:1" x14ac:dyDescent="0.2">
      <c r="A17" s="1" t="s">
        <v>14</v>
      </c>
    </row>
    <row r="18" spans="1:1" x14ac:dyDescent="0.2">
      <c r="A18" s="1" t="s">
        <v>15</v>
      </c>
    </row>
    <row r="23" spans="1:1" x14ac:dyDescent="0.2">
      <c r="A23" s="2" t="s">
        <v>6</v>
      </c>
    </row>
    <row r="24" spans="1:1" x14ac:dyDescent="0.2">
      <c r="A24" s="1" t="s">
        <v>7</v>
      </c>
    </row>
    <row r="25" spans="1:1" x14ac:dyDescent="0.2">
      <c r="A25" s="1" t="s">
        <v>8</v>
      </c>
    </row>
    <row r="26" spans="1:1" x14ac:dyDescent="0.2">
      <c r="A26" s="1" t="s">
        <v>9</v>
      </c>
    </row>
    <row r="27" spans="1:1" x14ac:dyDescent="0.2">
      <c r="A27" s="1" t="s">
        <v>10</v>
      </c>
    </row>
    <row r="28" spans="1:1" x14ac:dyDescent="0.2">
      <c r="A28" s="1" t="s">
        <v>11</v>
      </c>
    </row>
    <row r="30" spans="1:1" x14ac:dyDescent="0.2">
      <c r="A30" s="2" t="s">
        <v>2</v>
      </c>
    </row>
    <row r="31" spans="1:1" x14ac:dyDescent="0.2">
      <c r="A31" s="1" t="s">
        <v>3</v>
      </c>
    </row>
    <row r="32" spans="1:1" x14ac:dyDescent="0.2">
      <c r="A32" s="1" t="s">
        <v>4</v>
      </c>
    </row>
    <row r="33" spans="1:1" x14ac:dyDescent="0.2">
      <c r="A33" s="1" t="s">
        <v>5</v>
      </c>
    </row>
    <row r="34" spans="1:1" x14ac:dyDescent="0.2">
      <c r="A34" s="1" t="s">
        <v>16</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ComprehensiveStrategicFinances</vt:lpstr>
      <vt:lpstr>Strategic Plan Summary</vt:lpstr>
      <vt:lpstr>Drop Down Options</vt:lpstr>
      <vt:lpstr>AgencyName</vt:lpstr>
      <vt:lpstr>Eval</vt:lpstr>
      <vt:lpstr>PartnerEntityType</vt:lpstr>
      <vt:lpstr>'Strategic Plan Summary'!Print_Area</vt:lpstr>
      <vt:lpstr>TypeofMeasure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2017-10-05T22:40:29Z</dcterms:modified>
</cp:coreProperties>
</file>